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210" windowWidth="19035" windowHeight="8835" tabRatio="718" firstSheet="1" activeTab="1"/>
  </bookViews>
  <sheets>
    <sheet name="Справочник Вид продукции" sheetId="5" state="hidden" r:id="rId1"/>
    <sheet name="Приложение №2 План закупки" sheetId="10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_xlnm._FilterDatabase" localSheetId="1" hidden="1">'Приложение №2 План закупки'!$A$12:$BI$99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AB54" i="10"/>
  <c r="AB49" l="1"/>
  <c r="AA49"/>
  <c r="Q49"/>
  <c r="P49"/>
  <c r="AB53" l="1"/>
  <c r="AB52"/>
  <c r="AA89" l="1"/>
  <c r="AB79" l="1"/>
  <c r="B11" i="11" l="1"/>
  <c r="B12" s="1"/>
  <c r="B13" s="1"/>
  <c r="B14" s="1"/>
  <c r="B15" s="1"/>
  <c r="AA98" i="10" l="1"/>
  <c r="AB56" l="1"/>
  <c r="AB55"/>
  <c r="AB57"/>
  <c r="AA57" l="1"/>
  <c r="AB89" l="1"/>
  <c r="Q89"/>
  <c r="P80" l="1"/>
  <c r="Y74" l="1"/>
  <c r="Z74" s="1"/>
  <c r="Q74"/>
  <c r="Y73"/>
  <c r="Z73" s="1"/>
  <c r="Q73"/>
  <c r="AA72"/>
  <c r="AB72" s="1"/>
  <c r="Y72"/>
  <c r="Z72" s="1"/>
  <c r="Q72"/>
  <c r="R71"/>
  <c r="Y71" s="1"/>
  <c r="Z71" s="1"/>
  <c r="Q71"/>
  <c r="AA74" l="1"/>
  <c r="AB74" s="1"/>
  <c r="AA73"/>
  <c r="AA71"/>
  <c r="AB71" s="1"/>
  <c r="AB73" l="1"/>
  <c r="AA75" l="1"/>
  <c r="AB75" l="1"/>
  <c r="AA80"/>
  <c r="K16" i="11"/>
  <c r="J16"/>
  <c r="AB88" i="10" l="1"/>
  <c r="Q88"/>
  <c r="P98" l="1"/>
  <c r="Q97"/>
  <c r="AB87"/>
  <c r="Q87"/>
  <c r="AB86"/>
  <c r="Q86"/>
  <c r="AB85"/>
  <c r="Q85"/>
  <c r="AB84"/>
  <c r="Q84"/>
  <c r="AB83"/>
  <c r="Q83"/>
  <c r="AB82"/>
  <c r="AB98" s="1"/>
  <c r="Q82"/>
  <c r="Q98" s="1"/>
  <c r="Q79"/>
  <c r="AB78"/>
  <c r="Q78"/>
  <c r="AB77"/>
  <c r="Q77"/>
  <c r="AB76"/>
  <c r="AB80" s="1"/>
  <c r="Q76"/>
  <c r="Q75"/>
  <c r="AB68"/>
  <c r="AA68"/>
  <c r="Q68"/>
  <c r="P68"/>
  <c r="AB65"/>
  <c r="AB69" s="1"/>
  <c r="AA65"/>
  <c r="AA69" s="1"/>
  <c r="Q65"/>
  <c r="Q69" s="1"/>
  <c r="P65"/>
  <c r="P69" s="1"/>
  <c r="P57"/>
  <c r="Q56"/>
  <c r="Q55"/>
  <c r="Q54"/>
  <c r="Q53"/>
  <c r="Q52"/>
  <c r="AB40"/>
  <c r="AA40"/>
  <c r="Q40"/>
  <c r="P40"/>
  <c r="AB34"/>
  <c r="AA34"/>
  <c r="Q34"/>
  <c r="P34"/>
  <c r="AB26"/>
  <c r="AB50" s="1"/>
  <c r="AA26"/>
  <c r="AA50" s="1"/>
  <c r="Q26"/>
  <c r="Q50" s="1"/>
  <c r="P26"/>
  <c r="P50" s="1"/>
  <c r="B16"/>
  <c r="B17" s="1"/>
  <c r="B18" s="1"/>
  <c r="B19" s="1"/>
  <c r="B20" s="1"/>
  <c r="B21" s="1"/>
  <c r="B22" l="1"/>
  <c r="B23" s="1"/>
  <c r="B24" s="1"/>
  <c r="B25" s="1"/>
  <c r="B28" s="1"/>
  <c r="B29" s="1"/>
  <c r="B30" s="1"/>
  <c r="B31" s="1"/>
  <c r="B32" s="1"/>
  <c r="B33" s="1"/>
  <c r="B36" s="1"/>
  <c r="B37" s="1"/>
  <c r="B38" s="1"/>
  <c r="B39" s="1"/>
  <c r="AA99"/>
  <c r="AB99"/>
  <c r="Q80"/>
  <c r="P99"/>
  <c r="Q57"/>
  <c r="B41" l="1"/>
  <c r="Q99"/>
  <c r="B43" l="1"/>
  <c r="B46" s="1"/>
  <c r="B52" s="1"/>
  <c r="B53" s="1"/>
  <c r="B54" s="1"/>
  <c r="B55" s="1"/>
  <c r="B56" s="1"/>
  <c r="B59" s="1"/>
  <c r="B60" s="1"/>
  <c r="B62" s="1"/>
  <c r="B64" s="1"/>
  <c r="B67" s="1"/>
  <c r="B71" s="1"/>
  <c r="B72" s="1"/>
  <c r="B73" s="1"/>
  <c r="B74" s="1"/>
  <c r="B75" s="1"/>
  <c r="B76" s="1"/>
  <c r="B77" s="1"/>
  <c r="B78" s="1"/>
  <c r="B79" s="1"/>
  <c r="B82" s="1"/>
  <c r="B83" s="1"/>
  <c r="B84" s="1"/>
  <c r="B85" s="1"/>
  <c r="B86" s="1"/>
  <c r="B87" s="1"/>
  <c r="B88" s="1"/>
  <c r="B89" s="1"/>
  <c r="B90" s="1"/>
  <c r="B94" s="1"/>
  <c r="B95" s="1"/>
  <c r="B97" s="1"/>
</calcChain>
</file>

<file path=xl/sharedStrings.xml><?xml version="1.0" encoding="utf-8"?>
<sst xmlns="http://schemas.openxmlformats.org/spreadsheetml/2006/main" count="3515" uniqueCount="631">
  <si>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</si>
  <si>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</si>
  <si>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</si>
  <si>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</si>
  <si>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</si>
  <si>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</si>
  <si>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</si>
  <si>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</si>
  <si>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</si>
  <si>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</si>
  <si>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</si>
  <si>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</si>
  <si>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</si>
  <si>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</si>
  <si>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</si>
  <si>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</si>
  <si>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</si>
  <si>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</si>
  <si>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</si>
  <si>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</si>
  <si>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</si>
  <si>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</si>
  <si>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</si>
  <si>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</si>
  <si>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Применяемые индекс-дефляторы</t>
  </si>
  <si>
    <t>Коэффициент 10% снижения</t>
  </si>
  <si>
    <t>Единица измерения</t>
  </si>
  <si>
    <t>Наименование</t>
  </si>
  <si>
    <t>2011 / 2010</t>
  </si>
  <si>
    <t>2012 / 2011</t>
  </si>
  <si>
    <t>2013 / 2012</t>
  </si>
  <si>
    <t>Плановая дата заключения договора (дд.мм.гггг)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</si>
  <si>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</si>
  <si>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</si>
  <si>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</si>
  <si>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</si>
  <si>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</si>
  <si>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</si>
  <si>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</si>
  <si>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</si>
  <si>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</si>
  <si>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</si>
  <si>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</si>
  <si>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</si>
  <si>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</si>
  <si>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</si>
  <si>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</si>
  <si>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</si>
  <si>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</si>
  <si>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</si>
  <si>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</si>
  <si>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</si>
  <si>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</si>
  <si>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</si>
  <si>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</si>
  <si>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Юридическое лицо/Организатор закупки</t>
  </si>
  <si>
    <t>Подразделение</t>
  </si>
  <si>
    <t xml:space="preserve">Код статьи БДР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</si>
  <si>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</si>
  <si>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</si>
  <si>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</si>
  <si>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</si>
  <si>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</si>
  <si>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</si>
  <si>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Приложение №2.2 к Положению о порядке проведения закупок товаров, работ, услуг для нужд ОАО "___________"</t>
  </si>
  <si>
    <t>Приложение №2.3 к Положению о порядке проведения закупок товаров, работ, услуг для нужд ОАО "___________"</t>
  </si>
  <si>
    <t>Источник финансирования</t>
  </si>
  <si>
    <t>Код статьи БДР ИА/бизнес-плана филиала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</si>
  <si>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</si>
  <si>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</si>
  <si>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</si>
  <si>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</si>
  <si>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</si>
  <si>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</si>
  <si>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</si>
  <si>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</si>
  <si>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</si>
  <si>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</si>
  <si>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</si>
  <si>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</si>
  <si>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</si>
  <si>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</si>
  <si>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</si>
  <si>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</si>
  <si>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</si>
  <si>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</si>
  <si>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</si>
  <si>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</si>
  <si>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</si>
  <si>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</si>
  <si>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</si>
  <si>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</si>
  <si>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</si>
  <si>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</si>
  <si>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</si>
  <si>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</si>
  <si>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Приобретение канц.товаров</t>
  </si>
  <si>
    <t>Приобретение питьевой воды</t>
  </si>
  <si>
    <t>Оказание услуг по бронированию мест на авиа и железнодорожные рейсы и продаже авиа- и железнодорожных билетов.</t>
  </si>
  <si>
    <t>Оказание услуг добровольного медицинского страхования сотрудников (ДМС)</t>
  </si>
  <si>
    <t>Оказание услуг страхования  от несчастных случаев и болезней сотрудников (НСиБ)</t>
  </si>
  <si>
    <t>Оказание услуг на информационное обслуживание (1С)</t>
  </si>
  <si>
    <t xml:space="preserve">Оказание услуг на информационное обслуживание (Консультант +) </t>
  </si>
  <si>
    <t>управленческие расходы</t>
  </si>
  <si>
    <t>прочие расходы</t>
  </si>
  <si>
    <t>Услуги по  охране объектов</t>
  </si>
  <si>
    <t xml:space="preserve">Предоставление информационных услуг и результатов финансовой деятельности предприятий и организаций </t>
  </si>
  <si>
    <t>Открытый конкурс</t>
  </si>
  <si>
    <t>Открытый запрос предложений</t>
  </si>
  <si>
    <t>Оказание услуг по разработке концепции эффективного коммерческого использования помещений стилобатной части здания Волоколамское ш., д.2</t>
  </si>
  <si>
    <t>Оказание услуг по разработке концепции использования актового зала Семеновский пер., д.15</t>
  </si>
  <si>
    <t>Оказание услуг по проведению оценки «Определение размера рыночной арендной платы права пользования фасадом здания для установки и эксплуатации рекламной конструкции (медиа фасада) расположенного по адресу: г.Москва, Волоколамское шоссе, д.2, и получение экспертизы на отчет оценки».</t>
  </si>
  <si>
    <t>ОАО "НИЦ ЕЭС"</t>
  </si>
  <si>
    <t xml:space="preserve">Открытый конкурс </t>
  </si>
  <si>
    <t xml:space="preserve">Услуги по аренде парковочных мест (стоянка автомобилей) и офисных помещений </t>
  </si>
  <si>
    <t>Предоставление услуг по ТО и ремонту автомобилей</t>
  </si>
  <si>
    <t>Приобретение автошин</t>
  </si>
  <si>
    <t>Оказание услуг по страхованию имущества от огня и других опасностей.</t>
  </si>
  <si>
    <t>Оказание услуг по страхованию гражданской ответственности за причинение вреда третьим лицам</t>
  </si>
  <si>
    <t xml:space="preserve">Оказание услуг по обязательному страхованию гражданской ответственности владельца опасного объекта за причинение вреда в результате аварии на опасном объекте </t>
  </si>
  <si>
    <t xml:space="preserve">  себестоимость</t>
  </si>
  <si>
    <t>Оказание услуг по оценке для целей страхования и определения рыночной ставки арендной платы</t>
  </si>
  <si>
    <t>I. Строительство, техническое перевооружение и реконструкция</t>
  </si>
  <si>
    <t>II. Закупки в области информационных технологий</t>
  </si>
  <si>
    <t>III. Эксплуатационные расходы</t>
  </si>
  <si>
    <t>Оказание Аудиторских услуг</t>
  </si>
  <si>
    <t>План закупки ОАО "НИЦ ЕЭС" на 2014 год.</t>
  </si>
  <si>
    <t>Июль 
2014</t>
  </si>
  <si>
    <t>Август 
2014</t>
  </si>
  <si>
    <t>Ноябрь
2014</t>
  </si>
  <si>
    <t>Октябрь
2014</t>
  </si>
  <si>
    <t>Февраль
2014</t>
  </si>
  <si>
    <t>Май
2014</t>
  </si>
  <si>
    <t>Июнь
2014</t>
  </si>
  <si>
    <t>Март
2014</t>
  </si>
  <si>
    <t>__</t>
  </si>
  <si>
    <t>Август
2014</t>
  </si>
  <si>
    <t>Сентябрь
2014</t>
  </si>
  <si>
    <t>Апрель
2014</t>
  </si>
  <si>
    <t xml:space="preserve">Ноябрь
2014 </t>
  </si>
  <si>
    <t xml:space="preserve">Декабрь
2014  </t>
  </si>
  <si>
    <t>Апрель
2015</t>
  </si>
  <si>
    <t>2014-2015</t>
  </si>
  <si>
    <t>2014
2015</t>
  </si>
  <si>
    <t>Май
2015</t>
  </si>
  <si>
    <t>Март
2015</t>
  </si>
  <si>
    <t>электронная</t>
  </si>
  <si>
    <t>20.13.03</t>
  </si>
  <si>
    <t>20.26.01</t>
  </si>
  <si>
    <t>26.27.02
26.27.03
20.30.01
20.30.04</t>
  </si>
  <si>
    <t>20.30.02</t>
  </si>
  <si>
    <t>неэлектронная</t>
  </si>
  <si>
    <t>Предоставление во временное пользование и владение за плату офисных помещений и оказание услуг по ежедневному размещению легковых автомобилей</t>
  </si>
  <si>
    <t>Страхование транспортных средств ОАО "НИЦ ЕЭС" по ОСАГО</t>
  </si>
  <si>
    <t>Страхование транспортных средств ОАО "НИЦ ЕЭС" по КАСКО</t>
  </si>
  <si>
    <t>Предоставление услуг по мойке и комплексной уборке автомобилей</t>
  </si>
  <si>
    <t>Поставка в течение года автошин (в т.ч. зимних ошипованных) различных типоразмеров.</t>
  </si>
  <si>
    <t>кв.м
машиноместо</t>
  </si>
  <si>
    <t>62,2
35</t>
  </si>
  <si>
    <t>нормо/час</t>
  </si>
  <si>
    <t>145</t>
  </si>
  <si>
    <t>мойка/ комплексная уборка</t>
  </si>
  <si>
    <t>540/270</t>
  </si>
  <si>
    <t>шт.</t>
  </si>
  <si>
    <t>20</t>
  </si>
  <si>
    <t>2015</t>
  </si>
  <si>
    <t>70.20.2</t>
  </si>
  <si>
    <t>66.03.3</t>
  </si>
  <si>
    <t>50.20.1</t>
  </si>
  <si>
    <t>50.20.3</t>
  </si>
  <si>
    <t>25.11</t>
  </si>
  <si>
    <t>51.47.23</t>
  </si>
  <si>
    <t>52.25.2</t>
  </si>
  <si>
    <t>7010020</t>
  </si>
  <si>
    <t>6613070</t>
  </si>
  <si>
    <t>5020510</t>
  </si>
  <si>
    <t>5020100</t>
  </si>
  <si>
    <t>2511103</t>
  </si>
  <si>
    <t>2109111</t>
  </si>
  <si>
    <t>66.03.01</t>
  </si>
  <si>
    <t>6611020</t>
  </si>
  <si>
    <t>6611030</t>
  </si>
  <si>
    <t>66.03.04</t>
  </si>
  <si>
    <t>77.22</t>
  </si>
  <si>
    <t>7220000</t>
  </si>
  <si>
    <t>74.60</t>
  </si>
  <si>
    <t>7523000</t>
  </si>
  <si>
    <t>66.03.2</t>
  </si>
  <si>
    <t>6613010</t>
  </si>
  <si>
    <t>20.30.05</t>
  </si>
  <si>
    <t>91.02.22</t>
  </si>
  <si>
    <t>материальные затраты</t>
  </si>
  <si>
    <t>расходы на страхование</t>
  </si>
  <si>
    <t>анализ рынка</t>
  </si>
  <si>
    <t>IT услуги</t>
  </si>
  <si>
    <t>26.16.14</t>
  </si>
  <si>
    <t>26.04</t>
  </si>
  <si>
    <t>26.16.01</t>
  </si>
  <si>
    <t>20.09.01</t>
  </si>
  <si>
    <t>Услуги пожарной,вневедомостной и сторожевой охраны</t>
  </si>
  <si>
    <t xml:space="preserve">услуги </t>
  </si>
  <si>
    <t>товар</t>
  </si>
  <si>
    <t>Плановая дата или период официального объявления о начале процедур (месяц,год)</t>
  </si>
  <si>
    <t>Плановая дата или период подведения итогов по закупочной процедуре (месяц,год)</t>
  </si>
  <si>
    <t>Плановая дата или период начала поставки товаров, выполнения работ, услуг (месяц,год)</t>
  </si>
  <si>
    <t>Плановая дата или период окончания поставки товаров, выполнения работ, услуг (месяц,год)</t>
  </si>
  <si>
    <t>Плановая дата или периоод заключения договора (месяц,год)</t>
  </si>
  <si>
    <t>26.16.12</t>
  </si>
  <si>
    <t>IV</t>
  </si>
  <si>
    <t>III</t>
  </si>
  <si>
    <t>II</t>
  </si>
  <si>
    <t>I</t>
  </si>
  <si>
    <t>V</t>
  </si>
  <si>
    <t>VI</t>
  </si>
  <si>
    <t>Услуги по  охране объектов ОАО "НИЦ ЕЭС"</t>
  </si>
  <si>
    <t>Аренда земельных участков:
- г. Москва, Волоколамское ш., д.2
- г. Москва, Семеновский пер., д.15
- г. Москва, Спартаковская ул., д.2А, стр.1</t>
  </si>
  <si>
    <t>Депортамент земельных ресурсов</t>
  </si>
  <si>
    <t>2014</t>
  </si>
  <si>
    <t>г. Москва</t>
  </si>
  <si>
    <t>Нет</t>
  </si>
  <si>
    <t>Прочие услуги сторонних организаций</t>
  </si>
  <si>
    <t xml:space="preserve">аренда парковочных мест </t>
  </si>
  <si>
    <t>расходы на обслуживание автомобилей</t>
  </si>
  <si>
    <t>Консультационные услуги</t>
  </si>
  <si>
    <t>26.15.03
26.15.04</t>
  </si>
  <si>
    <t>расходы на проезд и найм жилых помещений</t>
  </si>
  <si>
    <t>20.13.01</t>
  </si>
  <si>
    <t>себестоимость</t>
  </si>
  <si>
    <t>расходы на аудиторские услуги</t>
  </si>
  <si>
    <t>Июнь 
2015</t>
  </si>
  <si>
    <t>Ноябрь
2015</t>
  </si>
  <si>
    <t>Март 
2014</t>
  </si>
  <si>
    <t>Март 
2015</t>
  </si>
  <si>
    <t>управленческие расходы/                          себестоимость</t>
  </si>
  <si>
    <t>Оказание услуг по предоставлению проводной телефонной и телеграфной связи</t>
  </si>
  <si>
    <t>Оказание услуг по предоставлению доступа к сети «Интернет» для нужд ОАО «НИЦ ЕЭС»</t>
  </si>
  <si>
    <t>управленческие расходы/                    себестоимость</t>
  </si>
  <si>
    <t>Оказание услуг по предоставлению сотовой связи стандарта GSM900/1800 для нужд ОАО «НИЦ ЕЭС»</t>
  </si>
  <si>
    <t>20.27.03</t>
  </si>
  <si>
    <t>расходы на обслужиивание</t>
  </si>
  <si>
    <t>Поставка офисной техники, комплектующих для персональных компьютеров, расходных материалов и запасных частей для ремонта копировально-множительной техники для нужд ОАО "НИЦ ЕЭС"</t>
  </si>
  <si>
    <t xml:space="preserve">74.12.2   </t>
  </si>
  <si>
    <t>70.20</t>
  </si>
  <si>
    <t>Справочник цен мониторинг</t>
  </si>
  <si>
    <t>ИТ</t>
  </si>
  <si>
    <t>26.16.15</t>
  </si>
  <si>
    <t>26.12.08  
26.12.10 
26.12.01 
26.12.03 
26.12.05</t>
  </si>
  <si>
    <t>Июль
2014</t>
  </si>
  <si>
    <t>Коммерческая дирекция</t>
  </si>
  <si>
    <t>Отдел безопасности</t>
  </si>
  <si>
    <t>Финансово-экономическая дирекция</t>
  </si>
  <si>
    <t>Дирекция логистики и МТО</t>
  </si>
  <si>
    <t>Отдел информационных технологий</t>
  </si>
  <si>
    <t>26.14.01
20.14.01</t>
  </si>
  <si>
    <t>26.14.04
20.14.04</t>
  </si>
  <si>
    <t>26.14.02
20.14.02</t>
  </si>
  <si>
    <t>услуги связи</t>
  </si>
  <si>
    <t xml:space="preserve">IT-услуги </t>
  </si>
  <si>
    <t>Дог. №286500 от 06.07.2009
Утвержден "Холдингом МРСК"</t>
  </si>
  <si>
    <t xml:space="preserve">64.20.1   </t>
  </si>
  <si>
    <t>52.48.13</t>
  </si>
  <si>
    <t>51.64.2</t>
  </si>
  <si>
    <t>64.20.3</t>
  </si>
  <si>
    <t>70.31.2</t>
  </si>
  <si>
    <t>72.40</t>
  </si>
  <si>
    <t>7020000 </t>
  </si>
  <si>
    <t>г. Москва, Волоколамское ш., д. 2</t>
  </si>
  <si>
    <t xml:space="preserve">ОАО "НИЦ ЕЭС" </t>
  </si>
  <si>
    <t>45.33</t>
  </si>
  <si>
    <t>4530010</t>
  </si>
  <si>
    <t>Модернизация  приточных вентиляционных систем 1 этажа</t>
  </si>
  <si>
    <t>СМР</t>
  </si>
  <si>
    <t xml:space="preserve">прибыль/            амортизация </t>
  </si>
  <si>
    <t>08.03</t>
  </si>
  <si>
    <t>Техническое перевооружение и реконструкция зданий, сооружений, оборудования</t>
  </si>
  <si>
    <t>Смета</t>
  </si>
  <si>
    <t>Выполнение работ по модернизации приточных вентиляционных систем 1 этажа</t>
  </si>
  <si>
    <t>усл.ед</t>
  </si>
  <si>
    <t>1</t>
  </si>
  <si>
    <t xml:space="preserve">2014 </t>
  </si>
  <si>
    <t>нет</t>
  </si>
  <si>
    <t>Модернизация приточных вентиляционных систем 1 этажа</t>
  </si>
  <si>
    <t>Не требуется</t>
  </si>
  <si>
    <t>1 493,73</t>
  </si>
  <si>
    <t>Приточные установки морально и физически устарели, не отвечают своим заявленным характеристикам. Рабочее колесо вентиляторов разбалансировано. Калориферные установки забиты, имеют многочисленные протечки, не обеспечивают необходимого теплосъема.</t>
  </si>
  <si>
    <t>Служба эксплуатации и организации ремонтно-строительных работ</t>
  </si>
  <si>
    <t>45.23.1</t>
  </si>
  <si>
    <t>4540367</t>
  </si>
  <si>
    <t>Ремонт асфальтового покрытия внешнего и внутреннего двора, тоннеля мусорокамеры, приемных колодцев водостока</t>
  </si>
  <si>
    <t>себестоимость/ прочие затраты</t>
  </si>
  <si>
    <t>20.10.01/
91.02</t>
  </si>
  <si>
    <t>Затраты на ремонт/Прочие расходы</t>
  </si>
  <si>
    <t>Выполнение работ по ремонту асфальтового покрытия внешнего и внутреннего двора, тоннеля мусорокамеры, приемных колодцев водостока</t>
  </si>
  <si>
    <t>081</t>
  </si>
  <si>
    <r>
      <t>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общ.пл</t>
    </r>
  </si>
  <si>
    <t>4 040,00</t>
  </si>
  <si>
    <t xml:space="preserve">Нарушено асфальтовое покрытие внутреннего двора, местами образовались провалы грунта. В следствии регулярного затопления приемные колодцы ливневой канализации  разрушены и не обеспечивают необходимого слива. Штукатурка стен тоннеля мусорокамеры местами нарушена. На потолке следы многочисленных протечек. Освещение тоннеля не достаточное. Асфальтовое покрытие разрушено на 90 %.  Стены тоннеля  мусорокамеры выполненные из кирпича обрушаются. </t>
  </si>
  <si>
    <t>4530016</t>
  </si>
  <si>
    <t xml:space="preserve">Модернизация  системы теплоснабжения в подвальной части здания </t>
  </si>
  <si>
    <t xml:space="preserve">Выполнение работ по модернизации системы теплоснабжения в подвальной части здания </t>
  </si>
  <si>
    <t>018</t>
  </si>
  <si>
    <t>пог.м</t>
  </si>
  <si>
    <t>70,00</t>
  </si>
  <si>
    <t xml:space="preserve">Модернизация системы теплоснабжения в подвальной части здания </t>
  </si>
  <si>
    <t>3 313,18</t>
  </si>
  <si>
    <t>0,07</t>
  </si>
  <si>
    <t>Выполнение технических условий МОЭК.</t>
  </si>
  <si>
    <t>45.42</t>
  </si>
  <si>
    <t>4540220</t>
  </si>
  <si>
    <t xml:space="preserve">Замена витражей холлов 1-ого этажа, устройство форточек на лестничных клетках  </t>
  </si>
  <si>
    <t>20.10.01</t>
  </si>
  <si>
    <t>Затраты на ремонт</t>
  </si>
  <si>
    <t xml:space="preserve">Выполнение работ по замене витражей холлов 1-ого этажа, устройству форточек на лестничных клетках  </t>
  </si>
  <si>
    <t>188,00</t>
  </si>
  <si>
    <t>Обеспечение герметичности, теплопроводности и  технической возможности помывки внутреннего остекления, ремонта межоконных пространств на 21 и 20 этаже и в лифтовом холе. Устройство форточек на лестничных клетках в местах курения.</t>
  </si>
  <si>
    <t>45.25</t>
  </si>
  <si>
    <t>4520000</t>
  </si>
  <si>
    <t xml:space="preserve">Обустройство лифтового холла </t>
  </si>
  <si>
    <t xml:space="preserve">Выполнение работ по обустройству лифтового холла </t>
  </si>
  <si>
    <t>445,90</t>
  </si>
  <si>
    <t>2 499,85</t>
  </si>
  <si>
    <t xml:space="preserve">Повышение привлекательности площадей для арендаторов, создание более комфортных условий. </t>
  </si>
  <si>
    <t>45.31</t>
  </si>
  <si>
    <t>4530014</t>
  </si>
  <si>
    <t>Устройство системы электроснабжения подвала, цокольного этажа, 2 этажа, стилобатной части здания</t>
  </si>
  <si>
    <t>Выполнение работ по устройству системы электроснабжения подвала, цокольного этажа, 2 этажа, стилобатной части здания</t>
  </si>
  <si>
    <t>4 000,00</t>
  </si>
  <si>
    <t>2009 г.</t>
  </si>
  <si>
    <t>2 541,91</t>
  </si>
  <si>
    <t>4,00</t>
  </si>
  <si>
    <t>Электрические кабели и щиты не менялись с момента построения здания. Назначенный срок службы 25 лет, фактический 40 лет. Износ 100%.</t>
  </si>
  <si>
    <t>45.22</t>
  </si>
  <si>
    <t>Ремонт кровли высотной части здания</t>
  </si>
  <si>
    <t>Выполнение работ по ремонту кровли высотной части здания</t>
  </si>
  <si>
    <t>1 200,00</t>
  </si>
  <si>
    <t>Множественные протечки в машинном помещении лифтов на оборудование лифтов. Износ и повреждения рулонной кровли.</t>
  </si>
  <si>
    <t>33 852,80</t>
  </si>
  <si>
    <t>14.04.2009</t>
  </si>
  <si>
    <t>1 065,48</t>
  </si>
  <si>
    <t>7,00</t>
  </si>
  <si>
    <t>Расширение и приведение ОПС в соответствие со стандартами.</t>
  </si>
  <si>
    <t>Модернизация системы видеонаблюдения здания и прилегающей территории, модернизация СКУД</t>
  </si>
  <si>
    <t>Выполнение работ по модернизации системы видеонаблюдения здания и прилегающей территории, модернизации СКУД</t>
  </si>
  <si>
    <t xml:space="preserve"> 2014</t>
  </si>
  <si>
    <t>10 011,65</t>
  </si>
  <si>
    <t>10,00</t>
  </si>
  <si>
    <t>Повышение уровня безопасности здания.</t>
  </si>
  <si>
    <t>Ремонт системы отопления 6, 10 этажей</t>
  </si>
  <si>
    <t>Выполнение работ по ремонту системы отопления 6, 10 этажей</t>
  </si>
  <si>
    <t>384,00</t>
  </si>
  <si>
    <t>Система отопления не обеспечивает необходимого температурного режима. Жалобы арендаторов.</t>
  </si>
  <si>
    <t>45.4</t>
  </si>
  <si>
    <t>4540000</t>
  </si>
  <si>
    <t>Ремонт мест общего пользования 3, 6, 14, 19 этажей</t>
  </si>
  <si>
    <t>Выполнение работ по ремонту мест общего пользования 3, 6, 14, 19 этажей</t>
  </si>
  <si>
    <t>454,10</t>
  </si>
  <si>
    <t>4530000</t>
  </si>
  <si>
    <t>Оборудование мест для курения</t>
  </si>
  <si>
    <t xml:space="preserve">себестоимость/ прибыль/            амортизация </t>
  </si>
  <si>
    <t>20.10.01/
08.03</t>
  </si>
  <si>
    <t>Затраты на ремонт/Техническое перевооружение и реконструкция зданий, сооружений, оборудования</t>
  </si>
  <si>
    <t>Выполнение работ по оборудованию мест для курения</t>
  </si>
  <si>
    <t>90,00</t>
  </si>
  <si>
    <t>146,79</t>
  </si>
  <si>
    <t>0,02</t>
  </si>
  <si>
    <t>Федеральный закон РФ №15-ФЗ от 23.02.2013 г.</t>
  </si>
  <si>
    <t>ИТОГО по объекту ВЛК:</t>
  </si>
  <si>
    <t>г. Москва, Семёновский пер., д. 15</t>
  </si>
  <si>
    <t>Ремонт центральной лестничной клетки корпуса "А"</t>
  </si>
  <si>
    <t>Выполнение работ по ремонту центральной лестничной клетки корпуса "А"</t>
  </si>
  <si>
    <t>1 600,00</t>
  </si>
  <si>
    <t>Керамическая плитка на лестничных маршах отслоилась. Штукатурка выпала из рустов, светильники не работают. Покрытие стен выгорело и затерлось, местами имеются трещины.</t>
  </si>
  <si>
    <t>45.34</t>
  </si>
  <si>
    <t>Замена забора внутреннего двора, ремонт асфальтового покрытия, благоустройство территории со стороны Семёновского переулка</t>
  </si>
  <si>
    <t>прибыль/            амортизация / прочие затраты</t>
  </si>
  <si>
    <t>08.03/
91.02</t>
  </si>
  <si>
    <t>Техническое перевооружение и реконструкция зданий, сооружений, оборудования/Прочие расходы</t>
  </si>
  <si>
    <t>Выполнение работ по замене забора внутреннего двора, ремонту асфальтового покрытия, благоустройству территории со стороны Семёновского переулка</t>
  </si>
  <si>
    <t>105,00</t>
  </si>
  <si>
    <t>1 933,41</t>
  </si>
  <si>
    <t>0,105</t>
  </si>
  <si>
    <t>Требование Управы Соколиная Гора об установке прозрачных ограждений. Имеются многочисленные просадки грунта.</t>
  </si>
  <si>
    <t xml:space="preserve">Устройство системы вентиляции в помещениях арендаторов корпуса "А" с 10 по 6 этажи </t>
  </si>
  <si>
    <t xml:space="preserve">Выполнение работ по устройству системы вентиляции в помещениях арендаторов корпуса "А" с 10 по 6 этажи </t>
  </si>
  <si>
    <t>5 400,00</t>
  </si>
  <si>
    <t>апрель 2015</t>
  </si>
  <si>
    <t>2014 - 2015</t>
  </si>
  <si>
    <t>10.03.2011</t>
  </si>
  <si>
    <t>20 478,83</t>
  </si>
  <si>
    <t>5,40</t>
  </si>
  <si>
    <t xml:space="preserve">45.21.4 </t>
  </si>
  <si>
    <t>4521000</t>
  </si>
  <si>
    <t>Устройство насосной станции</t>
  </si>
  <si>
    <t>Выполнение работ по устройству насосной станции</t>
  </si>
  <si>
    <t>876</t>
  </si>
  <si>
    <t>2 354,63</t>
  </si>
  <si>
    <t>Устройство насосной станции с целью обеспечения бесперебойной работы приточной системы вентиляции здания  и обеспечение её работы в соответствии с техническими характеристиками.</t>
  </si>
  <si>
    <t xml:space="preserve">Устройство электрической разводки помещений корпуса "А", системы освещения вентиляционного зала корпуса "Б" и технического этажа корпуса "А" </t>
  </si>
  <si>
    <t xml:space="preserve">Выполнение работ по устройству электрической разводки помещений корпуса "А", системы освещения вентиляционного зала корпуса "Б" и технического этажа корпуса "А" </t>
  </si>
  <si>
    <t>4 100,00</t>
  </si>
  <si>
    <t>13 178,15</t>
  </si>
  <si>
    <t>4,10</t>
  </si>
  <si>
    <t xml:space="preserve">Ремонт системы подпора воздуха центральной лестничной клетки и лифтовых шахт </t>
  </si>
  <si>
    <t xml:space="preserve">Выполнение работ по ремонту системы подпора воздуха центральной лестничной клетки и лифтовых шахт </t>
  </si>
  <si>
    <t>Приведение системы подпора лестничной клетки в соответствие с техническим регламентом о требованиях пожарной безопасности и Правилами противопожарного режима РФ. Предписание №51/1/44 от 20.05.2013 г.</t>
  </si>
  <si>
    <t>ИТОГО по объекту СЕМ:</t>
  </si>
  <si>
    <t>г. Москва, Спартаковская ул., д. 2 "А", стр. 1</t>
  </si>
  <si>
    <t>Ремонт мест общего пользования 2 - 6 этажей</t>
  </si>
  <si>
    <t>Выполнение работ по ремонту мест общего пользования 2 - 6 этажей</t>
  </si>
  <si>
    <t>400,00</t>
  </si>
  <si>
    <t>Повышение привлекательности площадей для арендаторов, создание более комфортных условий. Приведение в соответствие с санитарными нормами и требованиями времени. Множественные обрушения штукатурки потолков. Соблюдение ТБ.</t>
  </si>
  <si>
    <t>Подключение лифтов к автоматической системе пожарной сигнализации</t>
  </si>
  <si>
    <t>Выполнение работ по подключению лифтов к автоматической системе пожарной сигнализации</t>
  </si>
  <si>
    <t>796</t>
  </si>
  <si>
    <t>4</t>
  </si>
  <si>
    <t>279,55</t>
  </si>
  <si>
    <t>0,20</t>
  </si>
  <si>
    <t>Требование пожарной безопасности.</t>
  </si>
  <si>
    <t>Устройство электроснабжения системы противопожарной защиты по 2-ой категории, устройство системы аварийного освещения здания</t>
  </si>
  <si>
    <t>Выполнение работ по устройству электроснабжения системы противопожарной защиты по 2-ой категории, устройству системы аварийного освещения здания</t>
  </si>
  <si>
    <t>2 698,12</t>
  </si>
  <si>
    <t>2,00</t>
  </si>
  <si>
    <t xml:space="preserve">Обеспечение электропитания системы противопожарной безопасности по 2-ой категории электроснабжения. </t>
  </si>
  <si>
    <t>ИТОГО по объекту СПР:</t>
  </si>
  <si>
    <t xml:space="preserve">Ремонт помещений и инженерных систем здания по адресу: г. Москва, Волоколамское ш., д. 2 (рамочный договор)  </t>
  </si>
  <si>
    <t xml:space="preserve">Выполнение работ по ремонту помещений и инженерных систем здания по адресу: г. Москва, Волоколамское ш., д. 2 (рамочный договор)  </t>
  </si>
  <si>
    <t>236,00</t>
  </si>
  <si>
    <t xml:space="preserve">Проведение работ для улучшения бытовых условий в арендуемых помещениях  местах общего пользования, в том числе после освобождения арендованных помещений. </t>
  </si>
  <si>
    <t>Ремонт помещений и инженерных систем здания  по адресу: г. Москва, Семёновский пер.,  д. 15 (рамочный договор)</t>
  </si>
  <si>
    <t>Выполнение работ по ремонту помещений и инженерных систем здания  по адресу: г. Москва, Семёновский пер.,  д. 15 (рамочный договор)</t>
  </si>
  <si>
    <t>100,00</t>
  </si>
  <si>
    <t xml:space="preserve">Ремонт помещений и инженерных систем здания по адресу: г. Москва, Спартаковская ул., д. 2 "А", стр. 1 (рамочный договор) </t>
  </si>
  <si>
    <t xml:space="preserve">Выполнение работ по ремонту помещений и инженерных систем здания по адресу: г. Москва, Спартаковская ул., д. 2 "А", стр. 1 (рамочный договор) </t>
  </si>
  <si>
    <t>Установка автоматизированной информационно-измерительной системы коммерческого учета электроэнергии (АИИСКУЭ) в здании по адресу: 
г. Москва, Волоколамское ш., д. 2</t>
  </si>
  <si>
    <t>Выполнение работ по установке автоматизированной информационно-измерительной системы коммерческого учета электроэнергии (АИИСКУЭ) в здании по адресу: 
г. Москва, Волоколамское ш., д. 2</t>
  </si>
  <si>
    <t>6</t>
  </si>
  <si>
    <t>Письмо ОАО "Мосэнергосбыт"</t>
  </si>
  <si>
    <t>Установка автоматизированной информационно-измерительной системы коммерческого учета электроэнергии (АИИСКУЭ) в здании по адресу: 
г. Москва, Семёновский пер.,  д. 15</t>
  </si>
  <si>
    <t>Выполнение работ по установке автоматизированной информационно-измерительной системы коммерческого учета электроэнергии (АИИСКУЭ) в здании по адресу: 
г. Москва, Семёновский пер.,  д. 15</t>
  </si>
  <si>
    <t>2</t>
  </si>
  <si>
    <t xml:space="preserve">Установка автоматизированной информационно-измерительной системы коммерческого учета электроэнергии (АИИСКУЭ)  в здании по адресу: 
г. Москва, Спартаковская ул., д. 2 "А", стр. 1 </t>
  </si>
  <si>
    <t xml:space="preserve">Выполнение работ по установке автоматизированной информационно-измерительной системы коммерческого учета электроэнергии (АИИСКУЭ)  в здании по адресу: 
г. Москва, Спартаковская ул., д. 2 "А", стр. 1 </t>
  </si>
  <si>
    <t>ИТОГО:</t>
  </si>
  <si>
    <t>ИТОГО по разделу I:</t>
  </si>
  <si>
    <t>74.7</t>
  </si>
  <si>
    <t>7400000</t>
  </si>
  <si>
    <t xml:space="preserve">Оказание услуг по комплексной технической эксплуатации объектов 
ОАО "НИЦ ЕЭС" </t>
  </si>
  <si>
    <t>Услуги</t>
  </si>
  <si>
    <t>20.10.02</t>
  </si>
  <si>
    <t>Расходы по договорам на комплексную эксплуатацию, заключённым с эксплуатирующими организациями</t>
  </si>
  <si>
    <t>57 060,20</t>
  </si>
  <si>
    <t>2015-2016 г.г.</t>
  </si>
  <si>
    <t>90.00.2</t>
  </si>
  <si>
    <t>9000000</t>
  </si>
  <si>
    <t xml:space="preserve">Оказание услуг по вывозу и трансортировке  мусора, снега и твердых бытовых отходов с территорий, прилегающих к зданиям ОАО "НИЦ ЕЭС"                                          </t>
  </si>
  <si>
    <t>20.10.05</t>
  </si>
  <si>
    <t>Вывоз мусора, ТБО, утилизация отходов, экологические платежи</t>
  </si>
  <si>
    <t>Отчет за 
2013 г.</t>
  </si>
  <si>
    <t>114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</si>
  <si>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</si>
  <si>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5 176,00</t>
  </si>
  <si>
    <t xml:space="preserve">Вывоз и транспортировка ТБО, КГМ и снега  в 2015 году 
</t>
  </si>
  <si>
    <t>74.70.1</t>
  </si>
  <si>
    <t>7493020</t>
  </si>
  <si>
    <t>Оказание услуг по помывке остекления здания по адресу: г. Москва, Волоколамское ш., д. 2</t>
  </si>
  <si>
    <t>20.10.04</t>
  </si>
  <si>
    <t>Механизированная уборка, очистка кровли, мытьё фасадов</t>
  </si>
  <si>
    <t>Расчет стоимости</t>
  </si>
  <si>
    <t>14 700,00</t>
  </si>
  <si>
    <t>Требование городских Управ.</t>
  </si>
  <si>
    <t>Оказание услуг по помывке остекления здания по адресу: г. Москва, Семеновский пер., д.15</t>
  </si>
  <si>
    <t>12 500,00</t>
  </si>
  <si>
    <t>Оказание услуг по помывке остекления  здания по адресу: г. Москва, Спартаковская ул., д. 2 "А", стр. 1</t>
  </si>
  <si>
    <t>1 000,00</t>
  </si>
  <si>
    <t>32.30.9</t>
  </si>
  <si>
    <t>6420050</t>
  </si>
  <si>
    <t>Оказание услуг по обслуживанию точек оповещения МЧС</t>
  </si>
  <si>
    <t>20.14.05</t>
  </si>
  <si>
    <t>3</t>
  </si>
  <si>
    <t>74.20.41</t>
  </si>
  <si>
    <t>7425010</t>
  </si>
  <si>
    <t>Оказание услуг по изготовлению поэтажных планов эвакуации зданий 
ОАО "НИЦ ЕЭС" по адресам: 
г. Москва, Волоколамское ш., д. 2, 
г. Москва, Спартаковская ул., д. 2 "А", 
стр. 1</t>
  </si>
  <si>
    <t>20.10.06</t>
  </si>
  <si>
    <t>Расходы на пожарную безопасность</t>
  </si>
  <si>
    <t>Оказание услуг по изготовлению поэтажных планов эвакуации зданий 
ОАО "НИЦ ЕЭС" по адресам: 
г. Москва, Волоколамское ш., д. 2,  г. Москва, Спартаковская ул., д. 2 "А",  стр. 1</t>
  </si>
  <si>
    <t>84</t>
  </si>
  <si>
    <t xml:space="preserve">Изменение объемно-планировочных решений зданий. Требования ГОСТ Р12.2.143.2009
</t>
  </si>
  <si>
    <t>Итого:</t>
  </si>
  <si>
    <t>40.3</t>
  </si>
  <si>
    <t>4030000</t>
  </si>
  <si>
    <t>Оказание услуг предоставления теплоэнергии</t>
  </si>
  <si>
    <t>20.06</t>
  </si>
  <si>
    <t>233</t>
  </si>
  <si>
    <t>Гкал</t>
  </si>
  <si>
    <t>11 654,28</t>
  </si>
  <si>
    <t>40.1</t>
  </si>
  <si>
    <t>4010000</t>
  </si>
  <si>
    <t>Оказание услуг предоставления элекроэнергии</t>
  </si>
  <si>
    <t>20.07</t>
  </si>
  <si>
    <t>ОАО "Мосэнергосбыт"</t>
  </si>
  <si>
    <t>214</t>
  </si>
  <si>
    <t>кВт</t>
  </si>
  <si>
    <t>7 295 340,00</t>
  </si>
  <si>
    <t>41.00.2</t>
  </si>
  <si>
    <t>4100000</t>
  </si>
  <si>
    <t>Оказание услуг по отпуску воды и приему сточных вод в городскую канализацию</t>
  </si>
  <si>
    <t>20.08</t>
  </si>
  <si>
    <t>ГУП "Мосводоканал"</t>
  </si>
  <si>
    <t>115,00</t>
  </si>
  <si>
    <t>90.00.1</t>
  </si>
  <si>
    <t>9010010</t>
  </si>
  <si>
    <t>Оказание услуг по транспортировке и очистке сточных вод</t>
  </si>
  <si>
    <t>ГУП "Мосводосток"</t>
  </si>
  <si>
    <t xml:space="preserve">Приобретение тепловой мощности </t>
  </si>
  <si>
    <t>20.10.08</t>
  </si>
  <si>
    <t xml:space="preserve">Прочие расходы на ремонт, эксплуатацию и техническое обслуживание зданий, сооружений, оборудования </t>
  </si>
  <si>
    <t>Прейскурант цен МОЭК</t>
  </si>
  <si>
    <t>0,60</t>
  </si>
  <si>
    <t xml:space="preserve">Приобретение тепловой мощности у МОЭК для ввода в эксплуатацию ЦТП </t>
  </si>
  <si>
    <t>ИТОГО по разделу III:</t>
  </si>
  <si>
    <t>Установка автоматизированной информационно-измерительной системы коммерческого учета электроэнергии (АИИСКУЭ) в здании по адресу: г. Москва, Семёновский пер.,  д. 15</t>
  </si>
  <si>
    <t>Установка автоматизированной информационно-измерительной системы коммерческого учета электроэнергии (АИИСКУЭ) в здании по адресу: г. Москва, Волоколамское ш., д. 2</t>
  </si>
  <si>
    <t xml:space="preserve">Установка автоматизированной информационно-измерительной системы коммерческого учета электроэнергии (АИИСКУЭ)  в здании по адресу: г. Москва, Спартаковская ул., д. 2 "А", стр. 1 </t>
  </si>
  <si>
    <t>ИТОГО по разделу II:</t>
  </si>
  <si>
    <t>ИТОГО по разделу IV:</t>
  </si>
  <si>
    <t>ИТОГО по разделу V:</t>
  </si>
  <si>
    <t>Дирекция эксплуатации и организации ремонтно-строительных работ</t>
  </si>
  <si>
    <t>Плановая дата начала поставки товаров, выполнения работ, услуг (месяц,год)</t>
  </si>
  <si>
    <t>Плановая дата окончания поставки товаров, выполнения работ, услуг (месяц,год)</t>
  </si>
  <si>
    <t>Аренда земельных участков</t>
  </si>
  <si>
    <t>63.30</t>
  </si>
  <si>
    <t>6350010</t>
  </si>
  <si>
    <t>январь 
2014</t>
  </si>
  <si>
    <t>декабрь 
2014</t>
  </si>
  <si>
    <t>ОАО "Россети"</t>
  </si>
  <si>
    <t>Требование пожарной безопасности (СП-5.13130.2009)</t>
  </si>
  <si>
    <t>апрель 
2014</t>
  </si>
  <si>
    <t>08.04</t>
  </si>
  <si>
    <t>Январь
2015</t>
  </si>
  <si>
    <t>74.40</t>
  </si>
  <si>
    <t xml:space="preserve">Оказание услуг по изготовлению и регистрации информационной вывески </t>
  </si>
  <si>
    <t>услуги</t>
  </si>
  <si>
    <t>Апрель 
2014</t>
  </si>
  <si>
    <t>Оказание услуг по изготовлению и регистрации информационной вывески на козырьке крыльца здания, расположенного по адресу: г.Москва, Семеновский пер., д.15.</t>
  </si>
  <si>
    <t>ФГУП "РСВО"</t>
  </si>
  <si>
    <t xml:space="preserve"> ОАО "Мосэнерго"</t>
  </si>
  <si>
    <t>___</t>
  </si>
  <si>
    <t>Оказание услуг осуществляется компанией ФГУП "РСВО" (ФГУП "Российские сети вещания и оповещения"), которая является единственным поставщиком данных услуг
(Дог. №8041 от 01.07.2008 г.)</t>
  </si>
  <si>
    <t>Депортамент земельных ресурсов.
Дог.№ М-09-005950 от 02.06.96; д/с от 07.02.10 (ВЛК)
Дог.№ М-03-036624 от 01.02.12 (СЕМ) 
Дог.№ М-01-006711 от 17.09.96; д/с от 15.11.11(СПР)</t>
  </si>
  <si>
    <t>ОАО "Мосэнергосбыт"
№ 10103063 от 04.06.2008 г. (ВЛК)
№ 95916969 от 01.07.2008 г. (СЕМ)
№ 10108662-600/10-6 от 01.12.2006 г. (СПР)</t>
  </si>
  <si>
    <t>ГУП "Мосводосток"
№ 3189/4589 от 01.06.2008 г. (ВЛК)
№ 3189/7372 от 01.06.2008 г. (СЕМ)
№ 3189/3782 от 01.05.2008 г. (СПР)</t>
  </si>
  <si>
    <t>ГУП "Мосводоканал"
№ 306596 от 19.06.2008 г. (ВЛК)
№ 302374 от 19.06.2008 г. (СЕМ)
№ 71757 от 14.05.2008 г. (СПР)</t>
  </si>
  <si>
    <t>ОАО "МОЭК"</t>
  </si>
  <si>
    <t>ОАО "Мосэнерго"
№ 0316/071 от 01.03.2011 г. (ВЛК)
№ 0422/089 от 01.04.2011 г.(СЕМ)
№ 406060806050 от 01.11.2012 г. (СПР)</t>
  </si>
  <si>
    <t>Оказание услуг по помывке остекления здания по адресу: 
г. Москва, Волоколамское ш., д. 2</t>
  </si>
  <si>
    <t>Оказание услуг по помывке остекления  здания по адресу: 
г. Москва, Спартаковская ул., д. 2 "А", стр. 1</t>
  </si>
  <si>
    <t>Оказание аудиторских услуг.</t>
  </si>
  <si>
    <t>Приобретение лицензионного программного обеспечения  для нужд ОАО «НИЦ ЕЭС»</t>
  </si>
  <si>
    <t>Положение о закупке товаров, работ, услуг п.п. 5.11.4.1</t>
  </si>
  <si>
    <t>Услуги по мойке автомобилей</t>
  </si>
  <si>
    <r>
      <t>тыс. м</t>
    </r>
    <r>
      <rPr>
        <vertAlign val="superscript"/>
        <sz val="10"/>
        <rFont val="Times New Roman"/>
        <family val="1"/>
        <charset val="204"/>
      </rPr>
      <t>2</t>
    </r>
  </si>
  <si>
    <t>058</t>
  </si>
  <si>
    <t>Приложение №2.1 к Положению о закупке товаров, работ, услуг для нужд ОАО "НИЦ ЕЭС"</t>
  </si>
  <si>
    <t>Приложение №2 к Положению о закупке товаров, работ, услуг для нужд ОАО "НИЦ ЕЭС"</t>
  </si>
  <si>
    <t>План условно-постоянных закупок ОАО "НИЦ ЕЭС" на 2014 год.</t>
  </si>
  <si>
    <t>26.16.04</t>
  </si>
  <si>
    <t>Июль
2015</t>
  </si>
  <si>
    <t>Июнь
2015</t>
  </si>
  <si>
    <t>Декабрь
2015</t>
  </si>
  <si>
    <t xml:space="preserve">Август
2014  </t>
  </si>
  <si>
    <t xml:space="preserve">2014
</t>
  </si>
  <si>
    <t>Январь
 2015</t>
  </si>
  <si>
    <t>Январь
 2016</t>
  </si>
  <si>
    <t>Февраль 
2015</t>
  </si>
  <si>
    <t>Декабрь 
2015</t>
  </si>
  <si>
    <t>Январь 
2014</t>
  </si>
  <si>
    <t>Сентябрь 2014</t>
  </si>
  <si>
    <t>25,716</t>
  </si>
  <si>
    <t>Май 
2014</t>
  </si>
  <si>
    <t xml:space="preserve">Август 
2014 </t>
  </si>
  <si>
    <t>Февраль 
2014</t>
  </si>
  <si>
    <t>Октябрь 
2014</t>
  </si>
  <si>
    <t>Июнь 
2014</t>
  </si>
  <si>
    <t>Ноябрь 
2014</t>
  </si>
  <si>
    <t xml:space="preserve">Октябрь 
2014 </t>
  </si>
  <si>
    <t>Апрель 
2015</t>
  </si>
  <si>
    <t>Январь
 2014</t>
  </si>
  <si>
    <t>Декабрь 
2014</t>
  </si>
  <si>
    <t>Август
 2015</t>
  </si>
  <si>
    <t>Сентябрь
 2014</t>
  </si>
  <si>
    <t>Август
 2014</t>
  </si>
  <si>
    <t>2015 
2016</t>
  </si>
  <si>
    <t>В соответствии с техническим заданием</t>
  </si>
  <si>
    <t>В соответствии с договором</t>
  </si>
  <si>
    <t>Оказание услуг по обязательному страхованию гражданской ответственности владельцев транспортных средств (ОСАГО)</t>
  </si>
  <si>
    <t>Оказание услуг по комплексному автострахованию (КАСКО)</t>
  </si>
  <si>
    <t xml:space="preserve">Оказание услуг на информационное обслуживание 
(Консультант +) </t>
  </si>
  <si>
    <t>ИПЦ</t>
  </si>
  <si>
    <t>Устройство системы дымоудаления цокольного этажа</t>
  </si>
  <si>
    <t>февраль 2014</t>
  </si>
  <si>
    <t>Выполнение работ по устройству системы дымоудаления цокольного этажа</t>
  </si>
  <si>
    <t>В соответствие с техническим заданием</t>
  </si>
  <si>
    <t>312,23</t>
  </si>
  <si>
    <t>Предписание МЧС России №965/1/965 от 26.11.2013 г.</t>
  </si>
  <si>
    <t>ВП</t>
  </si>
  <si>
    <t>IV.  Продукция административно-хозяйственного назначения</t>
  </si>
  <si>
    <t>V. Прочие закупки</t>
  </si>
  <si>
    <t>коммерческие расходы</t>
  </si>
  <si>
    <t>44.24</t>
  </si>
  <si>
    <t xml:space="preserve">Оказание услуг  по организации проведения процедуры продажи автомобилей </t>
  </si>
  <si>
    <t xml:space="preserve">Закупка услуг агента по организации проведения процедуры продажи автомобилей </t>
  </si>
  <si>
    <t>50.10</t>
  </si>
  <si>
    <t>Повышение привлекательности площадей для арендаторов, создание более комфортных условий внутри арендуемых помещений (Договор переходящий на 2015 год, общая стоимость работ 15 983,07 т.р. (по ОК) , на 2015 г. - 4 983,07 т.р.)</t>
  </si>
  <si>
    <t>Требования техники безопасности, пожарной безопасности и санитарных норм. Назначенный срок службы 25 лет, фактический 40 лет. Износ 100%. (Договор переходящий на 2015 год, общая стоимость работ 10 218,01 (по ОК)  т.р., на 2015 г. - 2 718,01 т.р.)</t>
  </si>
  <si>
    <t xml:space="preserve">Не утверждена </t>
  </si>
  <si>
    <t>676,03</t>
  </si>
  <si>
    <t>Согласовано  _____________2013 г. ________________А.Ф. Пономарчук</t>
  </si>
  <si>
    <t>(руководитель ЦЗО ОАО "НИЦ ЕЭС" )</t>
  </si>
  <si>
    <t>Отдел управления персоналом и организационного проектирования</t>
  </si>
  <si>
    <t>Май
 2014</t>
  </si>
  <si>
    <t>Приложение №            к протоколу заседания Совета директоров ОАО "НИЦ ЕЭС" от                              №</t>
  </si>
  <si>
    <t>Закупка у единственного поставщика</t>
  </si>
  <si>
    <t>Сведения о закупке у ЕП</t>
  </si>
  <si>
    <t>Основание для проведения закупки у ЕП (Положение, дата утверждения (дд.мм.гггг), пункт положения)</t>
  </si>
  <si>
    <t>Май</t>
  </si>
  <si>
    <t>Июнь</t>
  </si>
  <si>
    <t>Июль</t>
  </si>
  <si>
    <t>Модернизация охранно-пожарной сигнализации 
в здании по адресу: г. Москва, Волоколамское ш., д. 2</t>
  </si>
  <si>
    <t>Оборудование системой автоматического газового пожаротушения, в т.ч. проектирование, помещения серверной (№2 по плану БТИ) 
на 1-ом этаже корпуса "А" здания по адресу: г. Москва, Семёновский пер.,  д. 15</t>
  </si>
  <si>
    <t>Модернизация охранно-пожарной сигнализации 
в здании по адресу: 
г. Москва, Волоколамское ш., д. 2</t>
  </si>
  <si>
    <t>Оборудование системой автоматического газового пожаротушения, в т.ч. проектирование, помещения серверной (№2 по плану БТИ) 
на 1-ом этаже корпуса "А" здания по адресу: 
г. Москва, Семёновский пер.,  д. 15</t>
  </si>
</sst>
</file>

<file path=xl/styles.xml><?xml version="1.0" encoding="utf-8"?>
<styleSheet xmlns="http://schemas.openxmlformats.org/spreadsheetml/2006/main">
  <numFmts count="2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  <numFmt numFmtId="186" formatCode="&quot;$&quot;#,##0.00_);\(&quot;$&quot;#,##0.00\)"/>
    <numFmt numFmtId="187" formatCode="&quot;error&quot;;&quot;error&quot;;&quot;OK&quot;;&quot;  &quot;@"/>
    <numFmt numFmtId="188" formatCode="dd\ mmm\ yyyy_);;;&quot;  &quot;@"/>
    <numFmt numFmtId="189" formatCode="#,##0.0000_);\(#,##0.0000\);&quot;- &quot;;&quot;  &quot;@"/>
    <numFmt numFmtId="190" formatCode=";;&quot;zero&quot;;&quot;  &quot;@"/>
  </numFmts>
  <fonts count="10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Helv"/>
      <family val="2"/>
    </font>
    <font>
      <sz val="10"/>
      <color indexed="22"/>
      <name val="Arial"/>
      <family val="2"/>
      <charset val="204"/>
    </font>
    <font>
      <sz val="10"/>
      <name val="Courier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color indexed="60"/>
      <name val="Swis721 Cn BT"/>
    </font>
    <font>
      <sz val="11"/>
      <name val="ZapfCalligr BT"/>
      <family val="1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7"/>
        <bgColor indexed="9"/>
      </patternFill>
    </fill>
    <fill>
      <patternFill patternType="solid">
        <fgColor indexed="1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99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6052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9" fillId="54" borderId="15"/>
    <xf numFmtId="0" fontId="47" fillId="41" borderId="14" applyNumberFormat="0" applyAlignment="0" applyProtection="0"/>
    <xf numFmtId="0" fontId="47" fillId="41" borderId="14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0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90" fillId="0" borderId="0"/>
    <xf numFmtId="0" fontId="91" fillId="76" borderId="0" applyBorder="0" applyProtection="0">
      <alignment vertical="center"/>
    </xf>
    <xf numFmtId="186" fontId="92" fillId="0" borderId="41"/>
    <xf numFmtId="186" fontId="92" fillId="0" borderId="41"/>
    <xf numFmtId="0" fontId="3" fillId="77" borderId="0" applyBorder="0" applyProtection="0">
      <alignment horizontal="right" vertical="center" wrapText="1"/>
    </xf>
    <xf numFmtId="0" fontId="3" fillId="77" borderId="42" applyProtection="0">
      <alignment horizontal="right" vertical="center" wrapText="1"/>
    </xf>
    <xf numFmtId="0" fontId="3" fillId="77" borderId="43" applyProtection="0">
      <alignment horizontal="right" vertical="center" wrapText="1"/>
    </xf>
    <xf numFmtId="0" fontId="3" fillId="77" borderId="44" applyProtection="0">
      <alignment horizontal="right" vertical="center" wrapText="1"/>
    </xf>
    <xf numFmtId="0" fontId="3" fillId="77" borderId="45" applyProtection="0">
      <alignment horizontal="right" vertical="center" wrapText="1"/>
    </xf>
    <xf numFmtId="0" fontId="3" fillId="77" borderId="46" applyProtection="0">
      <alignment horizontal="right" vertical="center" wrapText="1"/>
    </xf>
    <xf numFmtId="0" fontId="3" fillId="77" borderId="47" applyProtection="0">
      <alignment horizontal="right" vertical="center" wrapText="1"/>
    </xf>
    <xf numFmtId="0" fontId="3" fillId="77" borderId="48" applyProtection="0">
      <alignment horizontal="right" vertical="center" wrapText="1"/>
    </xf>
    <xf numFmtId="0" fontId="3" fillId="77" borderId="49" applyProtection="0">
      <alignment horizontal="right" vertical="center" wrapText="1"/>
    </xf>
    <xf numFmtId="187" fontId="93" fillId="0" borderId="0" applyFont="0" applyFill="0" applyBorder="0" applyAlignment="0" applyProtection="0"/>
    <xf numFmtId="0" fontId="3" fillId="77" borderId="50" applyProtection="0">
      <alignment horizontal="center" wrapText="1"/>
    </xf>
    <xf numFmtId="188" fontId="93" fillId="0" borderId="0" applyFont="0" applyFill="0" applyBorder="0" applyAlignment="0" applyProtection="0"/>
    <xf numFmtId="0" fontId="94" fillId="78" borderId="0" applyNumberFormat="0" applyBorder="0" applyAlignment="0" applyProtection="0"/>
    <xf numFmtId="37" fontId="92" fillId="0" borderId="51"/>
    <xf numFmtId="37" fontId="92" fillId="0" borderId="51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89" fontId="93" fillId="0" borderId="0" applyFont="0" applyFill="0" applyBorder="0" applyAlignment="0" applyProtection="0"/>
    <xf numFmtId="0" fontId="95" fillId="0" borderId="0" applyNumberFormat="0" applyAlignment="0" applyProtection="0"/>
    <xf numFmtId="0" fontId="93" fillId="57" borderId="1" applyNumberFormat="0" applyFont="0" applyAlignment="0">
      <protection locked="0"/>
    </xf>
    <xf numFmtId="0" fontId="96" fillId="0" borderId="52"/>
    <xf numFmtId="0" fontId="61" fillId="0" borderId="0" applyNumberFormat="0" applyFill="0" applyBorder="0" applyAlignment="0" applyProtection="0"/>
    <xf numFmtId="0" fontId="92" fillId="0" borderId="51"/>
    <xf numFmtId="0" fontId="92" fillId="0" borderId="51"/>
    <xf numFmtId="0" fontId="92" fillId="0" borderId="0"/>
    <xf numFmtId="0" fontId="93" fillId="44" borderId="0" applyNumberFormat="0" applyBorder="0" applyAlignment="0" applyProtection="0"/>
    <xf numFmtId="0" fontId="97" fillId="0" borderId="0"/>
    <xf numFmtId="190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3" fillId="56" borderId="21" applyNumberFormat="0" applyFont="0" applyAlignment="0" applyProtection="0"/>
    <xf numFmtId="43" fontId="5" fillId="0" borderId="0" applyFont="0" applyFill="0" applyBorder="0" applyAlignment="0" applyProtection="0"/>
    <xf numFmtId="0" fontId="2" fillId="0" borderId="0"/>
  </cellStyleXfs>
  <cellXfs count="283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" fontId="88" fillId="0" borderId="1" xfId="0" applyNumberFormat="1" applyFont="1" applyBorder="1" applyAlignment="1">
      <alignment vertical="center"/>
    </xf>
    <xf numFmtId="0" fontId="0" fillId="75" borderId="1" xfId="0" applyFill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49" fontId="15" fillId="75" borderId="1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79" borderId="1" xfId="0" applyFont="1" applyFill="1" applyBorder="1" applyAlignment="1">
      <alignment vertical="center" wrapText="1"/>
    </xf>
    <xf numFmtId="0" fontId="15" fillId="79" borderId="1" xfId="0" applyFont="1" applyFill="1" applyBorder="1" applyAlignment="1">
      <alignment horizontal="center" vertical="center" wrapText="1"/>
    </xf>
    <xf numFmtId="0" fontId="0" fillId="7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49" fontId="87" fillId="0" borderId="1" xfId="0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98" fillId="0" borderId="1" xfId="0" applyFont="1" applyBorder="1"/>
    <xf numFmtId="0" fontId="99" fillId="0" borderId="1" xfId="0" applyFont="1" applyFill="1" applyBorder="1" applyAlignment="1">
      <alignment horizontal="center" vertical="center"/>
    </xf>
    <xf numFmtId="49" fontId="88" fillId="0" borderId="1" xfId="0" applyNumberFormat="1" applyFont="1" applyBorder="1" applyAlignment="1">
      <alignment horizontal="center" vertical="center"/>
    </xf>
    <xf numFmtId="0" fontId="88" fillId="0" borderId="1" xfId="0" applyFont="1" applyFill="1" applyBorder="1" applyAlignment="1">
      <alignment vertical="center"/>
    </xf>
    <xf numFmtId="49" fontId="88" fillId="0" borderId="1" xfId="0" applyNumberFormat="1" applyFont="1" applyFill="1" applyBorder="1" applyAlignment="1">
      <alignment vertical="center"/>
    </xf>
    <xf numFmtId="49" fontId="88" fillId="75" borderId="1" xfId="0" applyNumberFormat="1" applyFont="1" applyFill="1" applyBorder="1" applyAlignment="1">
      <alignment horizontal="center" vertical="center"/>
    </xf>
    <xf numFmtId="0" fontId="88" fillId="75" borderId="1" xfId="0" applyFont="1" applyFill="1" applyBorder="1" applyAlignment="1">
      <alignment horizontal="center" vertical="center"/>
    </xf>
    <xf numFmtId="49" fontId="88" fillId="0" borderId="1" xfId="0" applyNumberFormat="1" applyFont="1" applyBorder="1" applyAlignment="1">
      <alignment horizontal="center" vertical="center" wrapText="1"/>
    </xf>
    <xf numFmtId="49" fontId="88" fillId="79" borderId="1" xfId="0" applyNumberFormat="1" applyFont="1" applyFill="1" applyBorder="1" applyAlignment="1">
      <alignment horizontal="center" vertical="center" wrapText="1"/>
    </xf>
    <xf numFmtId="0" fontId="88" fillId="0" borderId="1" xfId="0" applyFont="1" applyBorder="1" applyAlignment="1">
      <alignment wrapText="1"/>
    </xf>
    <xf numFmtId="0" fontId="88" fillId="0" borderId="1" xfId="0" applyFont="1" applyBorder="1" applyAlignment="1">
      <alignment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4" fontId="15" fillId="0" borderId="1" xfId="60310" applyNumberFormat="1" applyFont="1" applyFill="1" applyBorder="1" applyAlignment="1" applyProtection="1">
      <alignment vertical="center" wrapText="1"/>
      <protection locked="0"/>
    </xf>
    <xf numFmtId="164" fontId="15" fillId="0" borderId="1" xfId="60310" applyNumberFormat="1" applyFont="1" applyFill="1" applyBorder="1" applyAlignment="1" applyProtection="1">
      <alignment vertical="center" wrapText="1"/>
      <protection locked="0"/>
    </xf>
    <xf numFmtId="2" fontId="15" fillId="0" borderId="1" xfId="0" applyNumberFormat="1" applyFont="1" applyFill="1" applyBorder="1" applyAlignment="1">
      <alignment vertical="center" wrapText="1"/>
    </xf>
    <xf numFmtId="4" fontId="15" fillId="0" borderId="32" xfId="0" applyNumberFormat="1" applyFont="1" applyFill="1" applyBorder="1" applyAlignment="1">
      <alignment vertical="center" wrapText="1"/>
    </xf>
    <xf numFmtId="4" fontId="89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31" xfId="0" applyNumberFormat="1" applyFont="1" applyFill="1" applyBorder="1" applyAlignment="1">
      <alignment horizontal="right" vertical="center"/>
    </xf>
    <xf numFmtId="185" fontId="15" fillId="0" borderId="1" xfId="60310" applyNumberFormat="1" applyFont="1" applyFill="1" applyBorder="1" applyAlignment="1" applyProtection="1">
      <alignment horizontal="center" vertical="center" wrapText="1"/>
      <protection locked="0"/>
    </xf>
    <xf numFmtId="49" fontId="15" fillId="0" borderId="31" xfId="0" applyNumberFormat="1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87" fillId="0" borderId="32" xfId="0" applyFont="1" applyFill="1" applyBorder="1" applyAlignment="1">
      <alignment vertical="center" wrapText="1"/>
    </xf>
    <xf numFmtId="185" fontId="15" fillId="0" borderId="1" xfId="60310" applyNumberFormat="1" applyFont="1" applyFill="1" applyBorder="1" applyAlignment="1" applyProtection="1">
      <alignment vertical="center" wrapText="1"/>
      <protection locked="0"/>
    </xf>
    <xf numFmtId="0" fontId="89" fillId="0" borderId="31" xfId="0" applyFont="1" applyFill="1" applyBorder="1" applyAlignment="1">
      <alignment vertical="center" wrapText="1"/>
    </xf>
    <xf numFmtId="0" fontId="88" fillId="0" borderId="1" xfId="0" applyFont="1" applyFill="1" applyBorder="1" applyAlignment="1">
      <alignment vertical="center" wrapText="1"/>
    </xf>
    <xf numFmtId="0" fontId="88" fillId="0" borderId="1" xfId="0" applyFont="1" applyFill="1" applyBorder="1" applyAlignment="1">
      <alignment horizontal="center" vertical="center" wrapText="1"/>
    </xf>
    <xf numFmtId="4" fontId="88" fillId="0" borderId="1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49" fontId="88" fillId="0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 applyAlignment="1">
      <alignment horizontal="center" vertical="center" wrapText="1"/>
    </xf>
    <xf numFmtId="4" fontId="88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79" borderId="1" xfId="0" applyNumberFormat="1" applyFont="1" applyFill="1" applyBorder="1" applyAlignment="1">
      <alignment horizontal="center" vertical="center" wrapText="1"/>
    </xf>
    <xf numFmtId="2" fontId="15" fillId="0" borderId="1" xfId="29106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29106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Border="1" applyAlignment="1">
      <alignment horizontal="left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88" fillId="0" borderId="1" xfId="0" applyNumberFormat="1" applyFont="1" applyBorder="1" applyAlignment="1">
      <alignment horizontal="center" vertical="center" wrapText="1"/>
    </xf>
    <xf numFmtId="1" fontId="85" fillId="79" borderId="1" xfId="59049" applyNumberFormat="1" applyFont="1" applyFill="1" applyBorder="1" applyAlignment="1" applyProtection="1">
      <alignment horizontal="center" vertical="center" wrapText="1"/>
      <protection locked="0"/>
    </xf>
    <xf numFmtId="0" fontId="88" fillId="0" borderId="1" xfId="0" applyFont="1" applyFill="1" applyBorder="1" applyAlignment="1">
      <alignment horizontal="center" vertical="center"/>
    </xf>
    <xf numFmtId="0" fontId="88" fillId="0" borderId="34" xfId="0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2" fillId="0" borderId="1" xfId="0" applyFont="1" applyFill="1" applyBorder="1" applyAlignment="1">
      <alignment horizontal="center" vertical="center" wrapText="1"/>
    </xf>
    <xf numFmtId="49" fontId="15" fillId="0" borderId="34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 applyProtection="1">
      <alignment horizontal="center" vertical="center" wrapText="1"/>
      <protection locked="0"/>
    </xf>
    <xf numFmtId="49" fontId="15" fillId="0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vertical="center" wrapText="1"/>
    </xf>
    <xf numFmtId="0" fontId="88" fillId="0" borderId="34" xfId="0" applyFont="1" applyFill="1" applyBorder="1" applyAlignment="1">
      <alignment horizontal="center" vertical="center" wrapText="1"/>
    </xf>
    <xf numFmtId="49" fontId="88" fillId="0" borderId="34" xfId="0" applyNumberFormat="1" applyFont="1" applyFill="1" applyBorder="1" applyAlignment="1">
      <alignment horizontal="center" vertical="center" wrapText="1"/>
    </xf>
    <xf numFmtId="49" fontId="15" fillId="0" borderId="39" xfId="0" applyNumberFormat="1" applyFont="1" applyFill="1" applyBorder="1" applyAlignment="1">
      <alignment horizontal="center" vertical="center" wrapText="1"/>
    </xf>
    <xf numFmtId="4" fontId="15" fillId="0" borderId="32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88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89" fillId="0" borderId="1" xfId="0" applyFont="1" applyFill="1" applyBorder="1" applyAlignment="1">
      <alignment horizontal="left" vertical="center" wrapText="1"/>
    </xf>
    <xf numFmtId="0" fontId="99" fillId="0" borderId="1" xfId="0" applyFont="1" applyFill="1" applyBorder="1" applyAlignment="1">
      <alignment horizontal="center" vertical="center" wrapText="1"/>
    </xf>
    <xf numFmtId="0" fontId="99" fillId="0" borderId="34" xfId="0" applyFont="1" applyFill="1" applyBorder="1" applyAlignment="1">
      <alignment horizontal="center" vertical="center" wrapText="1"/>
    </xf>
    <xf numFmtId="49" fontId="99" fillId="0" borderId="34" xfId="0" applyNumberFormat="1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5" fillId="0" borderId="1" xfId="60522" applyFont="1" applyFill="1" applyBorder="1" applyAlignment="1" applyProtection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75" borderId="1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0" fontId="88" fillId="79" borderId="0" xfId="0" applyFont="1" applyFill="1" applyBorder="1" applyAlignment="1">
      <alignment horizontal="center" vertical="center"/>
    </xf>
    <xf numFmtId="0" fontId="0" fillId="80" borderId="1" xfId="0" applyFill="1" applyBorder="1"/>
    <xf numFmtId="0" fontId="88" fillId="80" borderId="1" xfId="0" applyFont="1" applyFill="1" applyBorder="1" applyAlignment="1">
      <alignment wrapText="1"/>
    </xf>
    <xf numFmtId="0" fontId="88" fillId="80" borderId="1" xfId="0" applyFont="1" applyFill="1" applyBorder="1"/>
    <xf numFmtId="4" fontId="15" fillId="82" borderId="1" xfId="0" applyNumberFormat="1" applyFont="1" applyFill="1" applyBorder="1" applyAlignment="1">
      <alignment horizontal="center" vertical="center" wrapText="1"/>
    </xf>
    <xf numFmtId="4" fontId="15" fillId="82" borderId="34" xfId="0" applyNumberFormat="1" applyFont="1" applyFill="1" applyBorder="1" applyAlignment="1">
      <alignment horizontal="center" vertical="center" wrapText="1"/>
    </xf>
    <xf numFmtId="4" fontId="101" fillId="75" borderId="1" xfId="0" applyNumberFormat="1" applyFont="1" applyFill="1" applyBorder="1" applyAlignment="1">
      <alignment horizontal="center" vertical="center" wrapText="1"/>
    </xf>
    <xf numFmtId="4" fontId="101" fillId="75" borderId="34" xfId="0" applyNumberFormat="1" applyFont="1" applyFill="1" applyBorder="1" applyAlignment="1">
      <alignment horizontal="center" vertical="center" wrapText="1"/>
    </xf>
    <xf numFmtId="0" fontId="100" fillId="83" borderId="1" xfId="0" applyFont="1" applyFill="1" applyBorder="1" applyAlignment="1">
      <alignment vertical="center"/>
    </xf>
    <xf numFmtId="0" fontId="100" fillId="83" borderId="1" xfId="0" applyFont="1" applyFill="1" applyBorder="1"/>
    <xf numFmtId="0" fontId="0" fillId="83" borderId="1" xfId="0" applyFill="1" applyBorder="1"/>
    <xf numFmtId="0" fontId="99" fillId="83" borderId="1" xfId="0" applyFont="1" applyFill="1" applyBorder="1"/>
    <xf numFmtId="0" fontId="88" fillId="83" borderId="1" xfId="0" applyFont="1" applyFill="1" applyBorder="1"/>
    <xf numFmtId="0" fontId="0" fillId="83" borderId="1" xfId="0" applyFill="1" applyBorder="1" applyAlignment="1"/>
    <xf numFmtId="0" fontId="0" fillId="75" borderId="1" xfId="0" applyFill="1" applyBorder="1" applyAlignment="1">
      <alignment horizontal="center" vertical="center"/>
    </xf>
    <xf numFmtId="14" fontId="88" fillId="75" borderId="1" xfId="0" applyNumberFormat="1" applyFont="1" applyFill="1" applyBorder="1" applyAlignment="1">
      <alignment horizontal="center" vertical="center" wrapText="1"/>
    </xf>
    <xf numFmtId="0" fontId="88" fillId="75" borderId="1" xfId="0" applyFont="1" applyFill="1" applyBorder="1" applyAlignment="1">
      <alignment vertical="center" wrapText="1"/>
    </xf>
    <xf numFmtId="0" fontId="88" fillId="75" borderId="1" xfId="0" applyFont="1" applyFill="1" applyBorder="1" applyAlignment="1">
      <alignment horizontal="left" vertical="center" wrapText="1"/>
    </xf>
    <xf numFmtId="0" fontId="88" fillId="75" borderId="1" xfId="0" applyFont="1" applyFill="1" applyBorder="1"/>
    <xf numFmtId="0" fontId="101" fillId="82" borderId="34" xfId="0" applyFont="1" applyFill="1" applyBorder="1" applyAlignment="1">
      <alignment horizontal="left" vertical="center" wrapText="1"/>
    </xf>
    <xf numFmtId="0" fontId="15" fillId="82" borderId="35" xfId="0" applyFont="1" applyFill="1" applyBorder="1" applyAlignment="1">
      <alignment wrapText="1"/>
    </xf>
    <xf numFmtId="0" fontId="15" fillId="82" borderId="35" xfId="60522" applyFont="1" applyFill="1" applyBorder="1" applyAlignment="1" applyProtection="1">
      <alignment horizontal="left" vertical="center" wrapText="1"/>
    </xf>
    <xf numFmtId="49" fontId="15" fillId="82" borderId="35" xfId="0" applyNumberFormat="1" applyFont="1" applyFill="1" applyBorder="1" applyAlignment="1">
      <alignment horizontal="center" vertical="center" wrapText="1"/>
    </xf>
    <xf numFmtId="1" fontId="102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100" fillId="80" borderId="1" xfId="0" applyNumberFormat="1" applyFont="1" applyFill="1" applyBorder="1" applyAlignment="1">
      <alignment vertical="center"/>
    </xf>
    <xf numFmtId="0" fontId="0" fillId="75" borderId="31" xfId="0" applyFill="1" applyBorder="1"/>
    <xf numFmtId="0" fontId="88" fillId="75" borderId="31" xfId="0" applyFont="1" applyFill="1" applyBorder="1" applyAlignment="1">
      <alignment wrapText="1"/>
    </xf>
    <xf numFmtId="0" fontId="0" fillId="80" borderId="35" xfId="0" applyFill="1" applyBorder="1"/>
    <xf numFmtId="0" fontId="101" fillId="0" borderId="1" xfId="0" applyFont="1" applyFill="1" applyBorder="1" applyAlignment="1">
      <alignment horizontal="left" vertical="center" wrapText="1"/>
    </xf>
    <xf numFmtId="0" fontId="15" fillId="79" borderId="34" xfId="0" applyFont="1" applyFill="1" applyBorder="1" applyAlignment="1">
      <alignment horizontal="center" vertical="center" wrapText="1"/>
    </xf>
    <xf numFmtId="0" fontId="15" fillId="79" borderId="1" xfId="0" applyFont="1" applyFill="1" applyBorder="1" applyAlignment="1" applyProtection="1">
      <alignment horizontal="center" vertical="center" wrapText="1"/>
      <protection locked="0"/>
    </xf>
    <xf numFmtId="49" fontId="15" fillId="79" borderId="34" xfId="0" applyNumberFormat="1" applyFont="1" applyFill="1" applyBorder="1" applyAlignment="1">
      <alignment horizontal="center" vertical="center" wrapText="1"/>
    </xf>
    <xf numFmtId="0" fontId="15" fillId="79" borderId="1" xfId="60522" applyFont="1" applyFill="1" applyBorder="1" applyAlignment="1" applyProtection="1">
      <alignment horizontal="left" vertical="center" wrapText="1"/>
    </xf>
    <xf numFmtId="0" fontId="102" fillId="79" borderId="1" xfId="0" applyFont="1" applyFill="1" applyBorder="1" applyAlignment="1">
      <alignment horizontal="center" vertical="center" wrapText="1"/>
    </xf>
    <xf numFmtId="4" fontId="15" fillId="79" borderId="1" xfId="0" applyNumberFormat="1" applyFont="1" applyFill="1" applyBorder="1" applyAlignment="1">
      <alignment horizontal="center" vertical="center" wrapText="1"/>
    </xf>
    <xf numFmtId="0" fontId="15" fillId="0" borderId="1" xfId="6052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88" fillId="0" borderId="34" xfId="0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horizontal="left" vertical="center" wrapText="1"/>
    </xf>
    <xf numFmtId="4" fontId="88" fillId="0" borderId="1" xfId="0" applyNumberFormat="1" applyFont="1" applyFill="1" applyBorder="1" applyAlignment="1">
      <alignment horizontal="center" vertical="center"/>
    </xf>
    <xf numFmtId="0" fontId="99" fillId="0" borderId="0" xfId="0" applyFont="1"/>
    <xf numFmtId="4" fontId="105" fillId="75" borderId="1" xfId="0" applyNumberFormat="1" applyFont="1" applyFill="1" applyBorder="1" applyAlignment="1">
      <alignment vertical="center"/>
    </xf>
    <xf numFmtId="4" fontId="101" fillId="82" borderId="1" xfId="0" applyNumberFormat="1" applyFont="1" applyFill="1" applyBorder="1" applyAlignment="1">
      <alignment horizontal="center" vertical="center" wrapText="1"/>
    </xf>
    <xf numFmtId="4" fontId="105" fillId="75" borderId="1" xfId="0" applyNumberFormat="1" applyFont="1" applyFill="1" applyBorder="1" applyAlignment="1">
      <alignment horizontal="center" vertical="center"/>
    </xf>
    <xf numFmtId="0" fontId="88" fillId="0" borderId="1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justify" vertical="center" wrapText="1"/>
    </xf>
    <xf numFmtId="14" fontId="88" fillId="0" borderId="1" xfId="0" applyNumberFormat="1" applyFont="1" applyFill="1" applyBorder="1" applyAlignment="1">
      <alignment horizontal="center" vertical="center"/>
    </xf>
    <xf numFmtId="4" fontId="100" fillId="0" borderId="1" xfId="0" applyNumberFormat="1" applyFont="1" applyBorder="1"/>
    <xf numFmtId="4" fontId="0" fillId="0" borderId="0" xfId="0" applyNumberFormat="1"/>
    <xf numFmtId="10" fontId="0" fillId="0" borderId="0" xfId="0" applyNumberFormat="1"/>
    <xf numFmtId="4" fontId="100" fillId="0" borderId="36" xfId="0" applyNumberFormat="1" applyFont="1" applyBorder="1"/>
    <xf numFmtId="0" fontId="15" fillId="0" borderId="37" xfId="0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vertical="center" wrapText="1"/>
    </xf>
    <xf numFmtId="0" fontId="88" fillId="0" borderId="31" xfId="0" applyFont="1" applyBorder="1" applyAlignment="1">
      <alignment horizontal="center" vertical="center"/>
    </xf>
    <xf numFmtId="49" fontId="88" fillId="0" borderId="31" xfId="0" applyNumberFormat="1" applyFont="1" applyBorder="1" applyAlignment="1">
      <alignment horizontal="center" vertical="center"/>
    </xf>
    <xf numFmtId="49" fontId="88" fillId="0" borderId="31" xfId="0" applyNumberFormat="1" applyFont="1" applyFill="1" applyBorder="1" applyAlignment="1">
      <alignment horizontal="center" vertical="center"/>
    </xf>
    <xf numFmtId="0" fontId="16" fillId="0" borderId="34" xfId="0" applyFont="1" applyBorder="1"/>
    <xf numFmtId="0" fontId="0" fillId="0" borderId="35" xfId="0" applyBorder="1"/>
    <xf numFmtId="0" fontId="0" fillId="0" borderId="36" xfId="0" applyBorder="1"/>
    <xf numFmtId="49" fontId="15" fillId="0" borderId="1" xfId="3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horizontal="center" vertical="center" wrapText="1"/>
    </xf>
    <xf numFmtId="0" fontId="99" fillId="0" borderId="1" xfId="0" applyFont="1" applyFill="1" applyBorder="1" applyAlignment="1">
      <alignment vertical="center" wrapText="1"/>
    </xf>
    <xf numFmtId="0" fontId="86" fillId="0" borderId="0" xfId="0" applyFont="1" applyAlignment="1">
      <alignment horizontal="left"/>
    </xf>
    <xf numFmtId="0" fontId="83" fillId="0" borderId="0" xfId="0" applyFont="1"/>
    <xf numFmtId="49" fontId="87" fillId="0" borderId="0" xfId="59049" applyNumberFormat="1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left" vertical="center" wrapText="1"/>
    </xf>
    <xf numFmtId="0" fontId="106" fillId="0" borderId="0" xfId="0" applyFont="1"/>
    <xf numFmtId="49" fontId="84" fillId="0" borderId="0" xfId="59049" applyNumberFormat="1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left" vertical="center" wrapText="1"/>
    </xf>
    <xf numFmtId="0" fontId="106" fillId="0" borderId="0" xfId="0" applyFont="1" applyAlignment="1"/>
    <xf numFmtId="0" fontId="0" fillId="0" borderId="0" xfId="0" applyAlignment="1"/>
    <xf numFmtId="4" fontId="84" fillId="0" borderId="0" xfId="59049" applyNumberFormat="1" applyFont="1" applyFill="1" applyBorder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79" fillId="0" borderId="0" xfId="0" applyFont="1" applyAlignment="1"/>
    <xf numFmtId="49" fontId="87" fillId="0" borderId="0" xfId="59049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49" fontId="84" fillId="0" borderId="0" xfId="59049" applyNumberFormat="1" applyFont="1" applyFill="1" applyBorder="1" applyAlignment="1">
      <alignment horizontal="left" vertical="center" wrapText="1"/>
    </xf>
    <xf numFmtId="0" fontId="88" fillId="0" borderId="0" xfId="0" applyFont="1" applyAlignment="1"/>
    <xf numFmtId="49" fontId="88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01" fillId="75" borderId="35" xfId="0" applyFont="1" applyFill="1" applyBorder="1" applyAlignment="1" applyProtection="1">
      <alignment horizontal="left" vertical="center" wrapText="1"/>
    </xf>
    <xf numFmtId="0" fontId="101" fillId="75" borderId="36" xfId="0" applyFont="1" applyFill="1" applyBorder="1" applyAlignment="1" applyProtection="1">
      <alignment horizontal="left" vertical="center" wrapText="1"/>
    </xf>
    <xf numFmtId="49" fontId="15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0" fillId="82" borderId="36" xfId="0" applyFill="1" applyBorder="1" applyAlignment="1">
      <alignment wrapText="1"/>
    </xf>
    <xf numFmtId="0" fontId="98" fillId="82" borderId="36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0" fillId="75" borderId="35" xfId="0" applyFill="1" applyBorder="1" applyAlignment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center" vertical="center"/>
    </xf>
    <xf numFmtId="0" fontId="102" fillId="0" borderId="1" xfId="0" applyFont="1" applyFill="1" applyBorder="1" applyAlignment="1" applyProtection="1">
      <alignment vertical="center" wrapText="1"/>
    </xf>
    <xf numFmtId="49" fontId="1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01" fillId="75" borderId="34" xfId="0" applyFont="1" applyFill="1" applyBorder="1" applyAlignment="1" applyProtection="1">
      <alignment horizontal="left" vertical="center" wrapText="1"/>
    </xf>
    <xf numFmtId="0" fontId="101" fillId="75" borderId="35" xfId="0" applyFont="1" applyFill="1" applyBorder="1" applyAlignment="1" applyProtection="1">
      <alignment horizontal="left" vertical="center" wrapText="1"/>
    </xf>
    <xf numFmtId="0" fontId="101" fillId="75" borderId="37" xfId="0" applyFont="1" applyFill="1" applyBorder="1" applyAlignment="1" applyProtection="1">
      <alignment horizontal="left" vertical="center" wrapText="1"/>
    </xf>
    <xf numFmtId="0" fontId="101" fillId="75" borderId="53" xfId="0" applyFont="1" applyFill="1" applyBorder="1" applyAlignment="1" applyProtection="1">
      <alignment horizontal="left" vertical="center" wrapText="1"/>
    </xf>
    <xf numFmtId="0" fontId="100" fillId="80" borderId="34" xfId="0" applyFont="1" applyFill="1" applyBorder="1" applyAlignment="1">
      <alignment vertical="center"/>
    </xf>
    <xf numFmtId="0" fontId="100" fillId="0" borderId="35" xfId="0" applyFont="1" applyBorder="1" applyAlignment="1">
      <alignment vertical="center"/>
    </xf>
    <xf numFmtId="0" fontId="101" fillId="75" borderId="36" xfId="0" applyFont="1" applyFill="1" applyBorder="1" applyAlignment="1" applyProtection="1">
      <alignment horizontal="left" vertical="center" wrapText="1"/>
    </xf>
    <xf numFmtId="0" fontId="88" fillId="0" borderId="31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1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36" xfId="0" applyNumberFormat="1" applyFont="1" applyFill="1" applyBorder="1" applyAlignment="1" applyProtection="1">
      <alignment horizontal="center" vertical="center" wrapText="1"/>
      <protection locked="0"/>
    </xf>
    <xf numFmtId="184" fontId="15" fillId="0" borderId="31" xfId="0" applyNumberFormat="1" applyFont="1" applyFill="1" applyBorder="1" applyAlignment="1" applyProtection="1">
      <alignment horizontal="center" vertical="center" wrapText="1"/>
      <protection locked="0"/>
    </xf>
    <xf numFmtId="184" fontId="15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32" xfId="0" applyNumberFormat="1" applyFont="1" applyFill="1" applyBorder="1" applyAlignment="1" applyProtection="1">
      <alignment horizontal="center" vertical="center" wrapText="1"/>
      <protection locked="0"/>
    </xf>
    <xf numFmtId="184" fontId="15" fillId="0" borderId="31" xfId="28" applyNumberFormat="1" applyFont="1" applyFill="1" applyBorder="1" applyAlignment="1" applyProtection="1">
      <alignment horizontal="center" vertical="center" wrapText="1"/>
      <protection locked="0"/>
    </xf>
    <xf numFmtId="184" fontId="15" fillId="0" borderId="32" xfId="28" applyNumberFormat="1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Fill="1" applyBorder="1" applyAlignment="1" applyProtection="1">
      <alignment horizontal="center" vertical="center" wrapText="1"/>
      <protection locked="0"/>
    </xf>
    <xf numFmtId="182" fontId="1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32" xfId="0" applyFont="1" applyFill="1" applyBorder="1" applyAlignment="1">
      <alignment horizontal="left" vertical="center" wrapText="1"/>
    </xf>
    <xf numFmtId="0" fontId="104" fillId="82" borderId="34" xfId="0" applyFont="1" applyFill="1" applyBorder="1" applyAlignment="1" applyProtection="1">
      <alignment horizontal="left" vertical="center" wrapText="1"/>
    </xf>
    <xf numFmtId="0" fontId="0" fillId="82" borderId="35" xfId="0" applyFill="1" applyBorder="1" applyAlignment="1">
      <alignment wrapText="1"/>
    </xf>
    <xf numFmtId="0" fontId="0" fillId="82" borderId="36" xfId="0" applyFill="1" applyBorder="1" applyAlignment="1">
      <alignment wrapText="1"/>
    </xf>
    <xf numFmtId="0" fontId="15" fillId="82" borderId="34" xfId="0" applyFont="1" applyFill="1" applyBorder="1" applyAlignment="1">
      <alignment horizontal="center" vertical="center" wrapText="1"/>
    </xf>
    <xf numFmtId="0" fontId="101" fillId="81" borderId="34" xfId="0" applyFont="1" applyFill="1" applyBorder="1" applyAlignment="1">
      <alignment horizontal="left" vertical="center" wrapText="1"/>
    </xf>
    <xf numFmtId="0" fontId="101" fillId="81" borderId="35" xfId="0" applyFont="1" applyFill="1" applyBorder="1" applyAlignment="1">
      <alignment horizontal="left" vertical="center" wrapText="1"/>
    </xf>
    <xf numFmtId="0" fontId="101" fillId="81" borderId="36" xfId="0" applyFont="1" applyFill="1" applyBorder="1" applyAlignment="1">
      <alignment horizontal="left" vertical="center" wrapText="1"/>
    </xf>
    <xf numFmtId="0" fontId="101" fillId="82" borderId="34" xfId="0" applyFont="1" applyFill="1" applyBorder="1" applyAlignment="1" applyProtection="1">
      <alignment horizontal="left" vertical="center" wrapText="1"/>
    </xf>
    <xf numFmtId="0" fontId="98" fillId="82" borderId="35" xfId="0" applyFont="1" applyFill="1" applyBorder="1" applyAlignment="1">
      <alignment wrapText="1"/>
    </xf>
    <xf numFmtId="0" fontId="98" fillId="82" borderId="36" xfId="0" applyFont="1" applyFill="1" applyBorder="1" applyAlignment="1">
      <alignment wrapText="1"/>
    </xf>
    <xf numFmtId="0" fontId="98" fillId="82" borderId="35" xfId="0" applyFont="1" applyFill="1" applyBorder="1" applyAlignment="1">
      <alignment horizontal="center" vertical="center" wrapText="1"/>
    </xf>
    <xf numFmtId="0" fontId="98" fillId="82" borderId="36" xfId="0" applyFont="1" applyFill="1" applyBorder="1" applyAlignment="1">
      <alignment horizontal="center" vertical="center" wrapText="1"/>
    </xf>
    <xf numFmtId="0" fontId="101" fillId="81" borderId="34" xfId="0" applyFont="1" applyFill="1" applyBorder="1" applyAlignment="1" applyProtection="1">
      <alignment horizontal="left" vertical="center" wrapText="1"/>
      <protection locked="0"/>
    </xf>
    <xf numFmtId="0" fontId="101" fillId="81" borderId="35" xfId="0" applyFont="1" applyFill="1" applyBorder="1" applyAlignment="1" applyProtection="1">
      <alignment horizontal="left" vertical="center" wrapText="1"/>
      <protection locked="0"/>
    </xf>
    <xf numFmtId="0" fontId="101" fillId="81" borderId="36" xfId="0" applyFont="1" applyFill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center" vertical="center"/>
    </xf>
    <xf numFmtId="4" fontId="84" fillId="0" borderId="0" xfId="59049" applyNumberFormat="1" applyFont="1" applyFill="1" applyBorder="1" applyAlignment="1">
      <alignment horizontal="left" vertical="center" wrapText="1"/>
    </xf>
    <xf numFmtId="0" fontId="0" fillId="0" borderId="0" xfId="0" applyAlignment="1"/>
    <xf numFmtId="49" fontId="84" fillId="0" borderId="0" xfId="59049" applyNumberFormat="1" applyFont="1" applyFill="1" applyBorder="1" applyAlignment="1">
      <alignment horizontal="left" vertical="center" wrapText="1"/>
    </xf>
    <xf numFmtId="0" fontId="106" fillId="0" borderId="0" xfId="0" applyFont="1" applyAlignment="1"/>
    <xf numFmtId="0" fontId="15" fillId="75" borderId="34" xfId="0" applyFont="1" applyFill="1" applyBorder="1" applyAlignment="1">
      <alignment horizontal="center" vertical="center" wrapText="1"/>
    </xf>
    <xf numFmtId="0" fontId="15" fillId="75" borderId="35" xfId="0" applyFont="1" applyFill="1" applyBorder="1" applyAlignment="1">
      <alignment horizontal="center" vertical="center" wrapText="1"/>
    </xf>
    <xf numFmtId="0" fontId="15" fillId="75" borderId="36" xfId="0" applyFont="1" applyFill="1" applyBorder="1" applyAlignment="1">
      <alignment horizontal="center" vertical="center" wrapText="1"/>
    </xf>
    <xf numFmtId="0" fontId="101" fillId="82" borderId="35" xfId="0" applyFont="1" applyFill="1" applyBorder="1" applyAlignment="1" applyProtection="1">
      <alignment horizontal="left" vertical="center" wrapText="1"/>
    </xf>
    <xf numFmtId="0" fontId="101" fillId="82" borderId="36" xfId="0" applyFont="1" applyFill="1" applyBorder="1" applyAlignment="1" applyProtection="1">
      <alignment horizontal="left" vertical="center" wrapText="1"/>
    </xf>
    <xf numFmtId="0" fontId="15" fillId="82" borderId="35" xfId="0" applyFont="1" applyFill="1" applyBorder="1" applyAlignment="1">
      <alignment horizontal="center" vertical="center" wrapText="1"/>
    </xf>
    <xf numFmtId="0" fontId="15" fillId="82" borderId="3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5" fillId="82" borderId="1" xfId="0" applyFont="1" applyFill="1" applyBorder="1" applyAlignment="1">
      <alignment horizontal="center" vertical="center" wrapText="1"/>
    </xf>
    <xf numFmtId="0" fontId="0" fillId="82" borderId="1" xfId="0" applyFill="1" applyBorder="1" applyAlignment="1">
      <alignment wrapText="1"/>
    </xf>
    <xf numFmtId="0" fontId="0" fillId="82" borderId="35" xfId="0" applyFill="1" applyBorder="1" applyAlignment="1">
      <alignment horizontal="center" vertical="center" wrapText="1"/>
    </xf>
    <xf numFmtId="0" fontId="0" fillId="82" borderId="36" xfId="0" applyFill="1" applyBorder="1" applyAlignment="1">
      <alignment horizontal="center" vertical="center" wrapText="1"/>
    </xf>
    <xf numFmtId="0" fontId="0" fillId="75" borderId="35" xfId="0" applyFill="1" applyBorder="1" applyAlignment="1">
      <alignment wrapText="1"/>
    </xf>
    <xf numFmtId="0" fontId="0" fillId="75" borderId="36" xfId="0" applyFill="1" applyBorder="1" applyAlignment="1">
      <alignment wrapText="1"/>
    </xf>
    <xf numFmtId="0" fontId="86" fillId="0" borderId="0" xfId="0" applyFont="1" applyAlignment="1">
      <alignment horizontal="left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</cellXfs>
  <cellStyles count="60523">
    <cellStyle name=" 1" xfId="1"/>
    <cellStyle name=" 1 2" xfId="2"/>
    <cellStyle name="_11  баржа 2038" xfId="60433"/>
    <cellStyle name="_11  баржа 2038 2" xfId="60434"/>
    <cellStyle name="_11  баржа 2038_Расчет 6587" xfId="60435"/>
    <cellStyle name="_11  баржа 2038_Расчет 6655.2 Ямашева" xfId="60436"/>
    <cellStyle name="_11  баржа 2038_Расчет 6655.2 Ямашева 2" xfId="60437"/>
    <cellStyle name="_11  баржа 2038_Расчет 6674.3 Зеленод" xfId="60438"/>
    <cellStyle name="_11  баржа 2038_Расчет, аналоги" xfId="60439"/>
    <cellStyle name="_11  баржа 2038_Расчет, аналоги 2" xfId="60440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725.1 Земелька Серова" xfId="60441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Асфальт" xfId="60442"/>
    <cellStyle name="_Бюджетные формы.Расходы v.3.1" xfId="48"/>
    <cellStyle name="_Бюджетные формы.Расходы v.3.1 2" xfId="30560"/>
    <cellStyle name="_Гран здание" xfId="60443"/>
    <cellStyle name="_Гран здание 2" xfId="60444"/>
    <cellStyle name="_Гран здание_Расчет 1113 Бавлынефть эл-ние" xfId="60445"/>
    <cellStyle name="_Гран здание_Расчет 1123.3 Оборудование" xfId="60446"/>
    <cellStyle name="_Гран здание_Расчет здание Он клиник" xfId="60447"/>
    <cellStyle name="_Заявка 2 (1)" xfId="60448"/>
    <cellStyle name="_Заявка 2 (1)_Расчет 1113 Бавлынефть эл-ние" xfId="60449"/>
    <cellStyle name="_Заявка 2 (1)_Расчет 1192 Ямашнефть КТП" xfId="60450"/>
    <cellStyle name="_Заявка 2 (1)_Расчет 1192 Ямашнефть КТП 2" xfId="60451"/>
    <cellStyle name="_Земля Приволжский" xfId="60452"/>
    <cellStyle name="_Земля Приволжский 2" xfId="60453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Корр. площадь-тихор-база" xfId="60454"/>
    <cellStyle name="_Корр. площадь-тихор-произв" xfId="60455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6695 (1)" xfId="60456"/>
    <cellStyle name="_ОТЧЁТ 6747 БиоЛабмед.1 (1) ИСПРАВЛЯЛА ДЛЯ ФИЗ ЛИЦА" xfId="6045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Оценка ОС ТНП от Сайрус" xfId="60458"/>
    <cellStyle name="_Прил 4_Формат-РСК_29.11.06_new finalприм" xfId="78"/>
    <cellStyle name="_Прил 4_Формат-РСК_29.11.06_new finalприм 2" xfId="30590"/>
    <cellStyle name="_Р-05 (111,3 кв.м)" xfId="60459"/>
    <cellStyle name="_Р-6452. Батыршина" xfId="60460"/>
    <cellStyle name="_Расчет 1278 Татнефть-Актив Бавлы" xfId="60461"/>
    <cellStyle name="_Расчет 6050.1 Заря" xfId="60462"/>
    <cellStyle name="_Расчет 6050.1 Заря 2" xfId="60463"/>
    <cellStyle name="_Расчет 6050.1 Заря_Расчет 1113 Бавлынефть эл-ние" xfId="60464"/>
    <cellStyle name="_Расчет 6050.1 Заря_Расчет 1123.3 Оборудование" xfId="60465"/>
    <cellStyle name="_Расчет 6050.1 Заря_Расчет здание Он клиник" xfId="60466"/>
    <cellStyle name="_Расчет 6312. ВТБ-24" xfId="60467"/>
    <cellStyle name="_Расчет 6383 Челны" xfId="60468"/>
    <cellStyle name="_Расчет 6416. Чистополь" xfId="60469"/>
    <cellStyle name="_Расчет 6440 НеОтопл" xfId="60470"/>
    <cellStyle name="_Расчет 6584- ИТОГ" xfId="60471"/>
    <cellStyle name="_Расчет 6655.2 Ямашева" xfId="60472"/>
    <cellStyle name="_Расчет 6729 Шемордан" xfId="60473"/>
    <cellStyle name="_Расчет база Лениногорск" xfId="60474"/>
    <cellStyle name="_Расчет комарова" xfId="60475"/>
    <cellStyle name="_Расчеты з.39" xfId="60476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25" xfId="60312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25" xfId="60311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25" xfId="60314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25" xfId="60313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25" xfId="60316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25" xfId="6031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25" xfId="60318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25" xfId="60317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25" xfId="60320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25" xfId="60319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25" xfId="60322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25" xfId="60321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ckground" xfId="60477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Bottom Border Line" xfId="60478"/>
    <cellStyle name="Bottom Border Line 2" xfId="60479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ard" xfId="60480"/>
    <cellStyle name="Card B" xfId="60481"/>
    <cellStyle name="Card BL" xfId="60482"/>
    <cellStyle name="Card BR" xfId="60483"/>
    <cellStyle name="Card L" xfId="60484"/>
    <cellStyle name="Card R" xfId="60485"/>
    <cellStyle name="Card T" xfId="60486"/>
    <cellStyle name="Card TL" xfId="60487"/>
    <cellStyle name="Card TR" xfId="60488"/>
    <cellStyle name="Check" xfId="60489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lumn Header" xfId="60490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Date 2" xfId="60491"/>
    <cellStyle name="Deviant" xfId="60492"/>
    <cellStyle name="Dex Doub Line" xfId="60493"/>
    <cellStyle name="Dex Doub Line 2" xfId="60494"/>
    <cellStyle name="Euro" xfId="4417"/>
    <cellStyle name="Euro 2" xfId="60496"/>
    <cellStyle name="Euro 3" xfId="60495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Factor" xfId="60497"/>
    <cellStyle name="From" xfId="6049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" xfId="60499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able Label" xfId="6050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" xfId="60501"/>
    <cellStyle name="Top and Bottom Border" xfId="60502"/>
    <cellStyle name="Top and Bottom Border 2" xfId="60503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User_Defined_C" xfId="6050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WIP" xfId="60505"/>
    <cellStyle name="Zaph Call 11pt" xfId="60506"/>
    <cellStyle name="Zero" xfId="60507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25" xfId="60324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25" xfId="60323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25" xfId="60326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25" xfId="60325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25" xfId="60328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25" xfId="60327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25" xfId="60330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25" xfId="60329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25" xfId="60332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25" xfId="603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25" xfId="60334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25" xfId="60333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" xfId="60335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25" xfId="60337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25" xfId="60336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25" xfId="60339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25" xfId="6033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25" xfId="60341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25" xfId="60340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10" xfId="60508"/>
    <cellStyle name="Денежный 15" xfId="60509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25" xfId="60343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25" xfId="60342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25" xfId="60345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25" xfId="603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25" xfId="60347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25" xfId="60346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25" xfId="6034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25" xfId="60348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25" xfId="60351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25" xfId="60350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25" xfId="60353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25" xfId="6035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25" xfId="60355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25" xfId="6035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25" xfId="60357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25" xfId="60356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2" xfId="60358"/>
    <cellStyle name="Обычный 12 2 5" xfId="59085"/>
    <cellStyle name="Обычный 12 3" xfId="13102"/>
    <cellStyle name="Обычный 12 3 2" xfId="60360"/>
    <cellStyle name="Обычный 12 3 3" xfId="60359"/>
    <cellStyle name="Обычный 12 4" xfId="59086"/>
    <cellStyle name="Обычный 12 4 2" xfId="60362"/>
    <cellStyle name="Обычный 12 4 3" xfId="60361"/>
    <cellStyle name="Обычный 12 5" xfId="60363"/>
    <cellStyle name="Обычный 12 5 2" xfId="60364"/>
    <cellStyle name="Обычный 12 6" xfId="60365"/>
    <cellStyle name="Обычный 12 6 2" xfId="60366"/>
    <cellStyle name="Обычный 12 7" xfId="60367"/>
    <cellStyle name="Обычный 12 7 2" xfId="60368"/>
    <cellStyle name="Обычный 12 8" xfId="60369"/>
    <cellStyle name="Обычный 12 8 2" xfId="60370"/>
    <cellStyle name="Обычный 12 9" xfId="60510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2 3" xfId="60371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2 2" xfId="60372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 4" xfId="60373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2 2" xfId="60374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 3" xfId="60375"/>
    <cellStyle name="Обычный 2 2 2 30" xfId="44142"/>
    <cellStyle name="Обычный 2 2 2 4" xfId="14189"/>
    <cellStyle name="Обычный 2 2 2 4 2" xfId="44143"/>
    <cellStyle name="Обычный 2 2 2 4 3" xfId="60376"/>
    <cellStyle name="Обычный 2 2 2 5" xfId="14190"/>
    <cellStyle name="Обычный 2 2 2 5 2" xfId="44144"/>
    <cellStyle name="Обычный 2 2 2 5 3" xfId="60377"/>
    <cellStyle name="Обычный 2 2 2 6" xfId="14191"/>
    <cellStyle name="Обычный 2 2 2 6 2" xfId="44145"/>
    <cellStyle name="Обычный 2 2 2 6 3" xfId="60378"/>
    <cellStyle name="Обычный 2 2 2 7" xfId="14192"/>
    <cellStyle name="Обычный 2 2 2 7 2" xfId="44146"/>
    <cellStyle name="Обычный 2 2 2 7 3" xfId="60379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 2 2" xfId="60380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 2 2" xfId="60381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5 2 2" xfId="60382"/>
    <cellStyle name="Обычный 2 2 6" xfId="14226"/>
    <cellStyle name="Обычный 2 2 6 2" xfId="44181"/>
    <cellStyle name="Обычный 2 2 6 2 2" xfId="60383"/>
    <cellStyle name="Обычный 2 2 7" xfId="14227"/>
    <cellStyle name="Обычный 2 2 7 2" xfId="44182"/>
    <cellStyle name="Обычный 2 2 7 2 2" xfId="60384"/>
    <cellStyle name="Обычный 2 2 8" xfId="14228"/>
    <cellStyle name="Обычный 2 2 8 2" xfId="44183"/>
    <cellStyle name="Обычный 2 2 8 3" xfId="60511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15" xfId="6038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2 7" xfId="60512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4 3" xfId="60513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 2 2" xfId="60387"/>
    <cellStyle name="Обычный 2 5 3" xfId="60386"/>
    <cellStyle name="Обычный 2 5 4" xfId="60514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 2 2" xfId="60389"/>
    <cellStyle name="Обычный 2 6 3" xfId="60388"/>
    <cellStyle name="Обычный 2 6 4" xfId="60515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 2 2" xfId="60391"/>
    <cellStyle name="Обычный 2 7 3" xfId="6039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 2 2" xfId="60393"/>
    <cellStyle name="Обычный 2 8 3" xfId="60392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 3" xfId="60395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66" xfId="60394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 2 2" xfId="60397"/>
    <cellStyle name="Обычный 21 3 3" xfId="60396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4 2 2" xfId="60399"/>
    <cellStyle name="Обычный 21 4 3" xfId="60398"/>
    <cellStyle name="Обычный 21 5" xfId="14506"/>
    <cellStyle name="Обычный 21 5 2" xfId="44447"/>
    <cellStyle name="Обычный 21 5 2 2" xfId="60401"/>
    <cellStyle name="Обычный 21 5 3" xfId="60400"/>
    <cellStyle name="Обычный 21 6" xfId="14507"/>
    <cellStyle name="Обычный 21 6 2" xfId="44448"/>
    <cellStyle name="Обычный 21 6 2 2" xfId="60403"/>
    <cellStyle name="Обычный 21 6 3" xfId="60402"/>
    <cellStyle name="Обычный 21 7" xfId="14508"/>
    <cellStyle name="Обычный 21 7 2" xfId="44449"/>
    <cellStyle name="Обычный 21 7 2 2" xfId="60405"/>
    <cellStyle name="Обычный 21 7 3" xfId="60404"/>
    <cellStyle name="Обычный 21 8" xfId="14509"/>
    <cellStyle name="Обычный 21 8 2" xfId="44450"/>
    <cellStyle name="Обычный 21 8 2 2" xfId="60407"/>
    <cellStyle name="Обычный 21 8 3" xfId="60406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 6" xfId="60516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31" xfId="60408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 3" xfId="60518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28" xfId="60409"/>
    <cellStyle name="Обычный 4 3 29" xfId="60517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4 6" xfId="60410"/>
    <cellStyle name="Обычный 4 5" xfId="15723"/>
    <cellStyle name="Обычный 4 5 2" xfId="45601"/>
    <cellStyle name="Обычный 4 5 3" xfId="60411"/>
    <cellStyle name="Обычный 4 6" xfId="15724"/>
    <cellStyle name="Обычный 4 6 2" xfId="45602"/>
    <cellStyle name="Обычный 4 6 3" xfId="60412"/>
    <cellStyle name="Обычный 4 7" xfId="15725"/>
    <cellStyle name="Обычный 4 7 2" xfId="45603"/>
    <cellStyle name="Обычный 4 7 3" xfId="6041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39" xfId="60414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Приложение к отчету" xfId="60415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6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7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8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29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2 3" xfId="60519"/>
    <cellStyle name="Обычный 9 3" xfId="28593"/>
    <cellStyle name="Обычный 9 3 2" xfId="58457"/>
    <cellStyle name="Обычный 9 4" xfId="28594"/>
    <cellStyle name="Обычный 9 5" xfId="59130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СВОД Эксплуатационные и коммунальные расходы план 1 кв. 2008 2" xfId="60522"/>
    <cellStyle name="Обычный_форма № 1" xfId="60310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25" xfId="60417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25" xfId="6041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25" xfId="60419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25" xfId="60418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25" xfId="60422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26" xfId="60421"/>
    <cellStyle name="Примечание 2 3" xfId="28906"/>
    <cellStyle name="Примечание 2 3 2" xfId="58765"/>
    <cellStyle name="Примечание 2 3 3" xfId="60520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 3" xfId="60424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26" xfId="60423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26" xfId="60420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1"/>
    <cellStyle name="Процентный 12" xfId="29013"/>
    <cellStyle name="Процентный 12 2" xfId="59132"/>
    <cellStyle name="Процентный 13" xfId="29014"/>
    <cellStyle name="Процентный 13 2" xfId="59133"/>
    <cellStyle name="Процентный 14" xfId="29015"/>
    <cellStyle name="Процентный 14 2" xfId="59134"/>
    <cellStyle name="Процентный 15" xfId="29016"/>
    <cellStyle name="Процентный 15 2" xfId="59135"/>
    <cellStyle name="Процентный 16" xfId="29017"/>
    <cellStyle name="Процентный 16 2" xfId="59136"/>
    <cellStyle name="Процентный 17" xfId="59137"/>
    <cellStyle name="Процентный 2" xfId="29018"/>
    <cellStyle name="Процентный 2 2" xfId="29019"/>
    <cellStyle name="Процентный 2 2 2" xfId="59138"/>
    <cellStyle name="Процентный 2 2 3" xfId="59139"/>
    <cellStyle name="Процентный 2 2 4" xfId="60426"/>
    <cellStyle name="Процентный 2 3" xfId="29020"/>
    <cellStyle name="Процентный 2 3 2" xfId="59140"/>
    <cellStyle name="Процентный 2 4" xfId="29021"/>
    <cellStyle name="Процентный 2 4 2" xfId="59141"/>
    <cellStyle name="Процентный 2 5" xfId="59142"/>
    <cellStyle name="Процентный 2 6" xfId="59143"/>
    <cellStyle name="Процентный 2 7" xfId="60425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4"/>
    <cellStyle name="Процентный 3 7" xfId="59145"/>
    <cellStyle name="Процентный 3 8" xfId="59146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7"/>
    <cellStyle name="Процентный 5" xfId="29036"/>
    <cellStyle name="Процентный 5 2" xfId="59148"/>
    <cellStyle name="Процентный 5 2 2" xfId="59149"/>
    <cellStyle name="Процентный 5 3" xfId="59150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25" xfId="60428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25" xfId="6042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1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2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25" xfId="60430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25" xfId="6042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3"/>
    <cellStyle name="Финансовый [0] 2 3" xfId="59154"/>
    <cellStyle name="Финансовый 10" xfId="29232"/>
    <cellStyle name="Финансовый 10 2" xfId="59155"/>
    <cellStyle name="Финансовый 11" xfId="29233"/>
    <cellStyle name="Финансовый 11 2" xfId="59156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7"/>
    <cellStyle name="Финансовый 11 29 9 10 11" xfId="29237"/>
    <cellStyle name="Финансовый 11 29 9 10 11 2" xfId="59158"/>
    <cellStyle name="Финансовый 11 29 9 10 12" xfId="29238"/>
    <cellStyle name="Финансовый 11 29 9 10 12 2" xfId="59159"/>
    <cellStyle name="Финансовый 11 29 9 10 13" xfId="29239"/>
    <cellStyle name="Финансовый 11 29 9 10 13 2" xfId="59160"/>
    <cellStyle name="Финансовый 11 29 9 10 14" xfId="29240"/>
    <cellStyle name="Финансовый 11 29 9 10 14 2" xfId="59161"/>
    <cellStyle name="Финансовый 11 29 9 10 15" xfId="29241"/>
    <cellStyle name="Финансовый 11 29 9 10 15 2" xfId="59162"/>
    <cellStyle name="Финансовый 11 29 9 10 16" xfId="29242"/>
    <cellStyle name="Финансовый 11 29 9 10 16 2" xfId="59163"/>
    <cellStyle name="Финансовый 11 29 9 10 17" xfId="29243"/>
    <cellStyle name="Финансовый 11 29 9 10 17 2" xfId="59164"/>
    <cellStyle name="Финансовый 11 29 9 10 18" xfId="29244"/>
    <cellStyle name="Финансовый 11 29 9 10 18 2" xfId="59165"/>
    <cellStyle name="Финансовый 11 29 9 10 19" xfId="29245"/>
    <cellStyle name="Финансовый 11 29 9 10 19 2" xfId="59166"/>
    <cellStyle name="Финансовый 11 29 9 10 2" xfId="29246"/>
    <cellStyle name="Финансовый 11 29 9 10 2 2" xfId="59167"/>
    <cellStyle name="Финансовый 11 29 9 10 20" xfId="29247"/>
    <cellStyle name="Финансовый 11 29 9 10 20 2" xfId="59168"/>
    <cellStyle name="Финансовый 11 29 9 10 21" xfId="29248"/>
    <cellStyle name="Финансовый 11 29 9 10 21 2" xfId="59169"/>
    <cellStyle name="Финансовый 11 29 9 10 22" xfId="29249"/>
    <cellStyle name="Финансовый 11 29 9 10 22 2" xfId="59170"/>
    <cellStyle name="Финансовый 11 29 9 10 23" xfId="29250"/>
    <cellStyle name="Финансовый 11 29 9 10 23 2" xfId="59171"/>
    <cellStyle name="Финансовый 11 29 9 10 24" xfId="59172"/>
    <cellStyle name="Финансовый 11 29 9 10 3" xfId="29251"/>
    <cellStyle name="Финансовый 11 29 9 10 3 2" xfId="59173"/>
    <cellStyle name="Финансовый 11 29 9 10 4" xfId="29252"/>
    <cellStyle name="Финансовый 11 29 9 10 4 2" xfId="59174"/>
    <cellStyle name="Финансовый 11 29 9 10 5" xfId="29253"/>
    <cellStyle name="Финансовый 11 29 9 10 5 2" xfId="59175"/>
    <cellStyle name="Финансовый 11 29 9 10 6" xfId="29254"/>
    <cellStyle name="Финансовый 11 29 9 10 6 2" xfId="59176"/>
    <cellStyle name="Финансовый 11 29 9 10 7" xfId="29255"/>
    <cellStyle name="Финансовый 11 29 9 10 7 2" xfId="59177"/>
    <cellStyle name="Финансовый 11 29 9 10 8" xfId="29256"/>
    <cellStyle name="Финансовый 11 29 9 10 8 2" xfId="59178"/>
    <cellStyle name="Финансовый 11 29 9 10 9" xfId="29257"/>
    <cellStyle name="Финансовый 11 29 9 10 9 2" xfId="59179"/>
    <cellStyle name="Финансовый 11 29 9 11" xfId="29258"/>
    <cellStyle name="Финансовый 11 29 9 11 10" xfId="29259"/>
    <cellStyle name="Финансовый 11 29 9 11 10 2" xfId="59180"/>
    <cellStyle name="Финансовый 11 29 9 11 11" xfId="29260"/>
    <cellStyle name="Финансовый 11 29 9 11 11 2" xfId="59181"/>
    <cellStyle name="Финансовый 11 29 9 11 12" xfId="29261"/>
    <cellStyle name="Финансовый 11 29 9 11 12 2" xfId="59182"/>
    <cellStyle name="Финансовый 11 29 9 11 13" xfId="29262"/>
    <cellStyle name="Финансовый 11 29 9 11 13 2" xfId="59183"/>
    <cellStyle name="Финансовый 11 29 9 11 14" xfId="29263"/>
    <cellStyle name="Финансовый 11 29 9 11 14 2" xfId="59184"/>
    <cellStyle name="Финансовый 11 29 9 11 15" xfId="29264"/>
    <cellStyle name="Финансовый 11 29 9 11 15 2" xfId="59185"/>
    <cellStyle name="Финансовый 11 29 9 11 16" xfId="29265"/>
    <cellStyle name="Финансовый 11 29 9 11 16 2" xfId="59186"/>
    <cellStyle name="Финансовый 11 29 9 11 17" xfId="29266"/>
    <cellStyle name="Финансовый 11 29 9 11 17 2" xfId="59187"/>
    <cellStyle name="Финансовый 11 29 9 11 18" xfId="29267"/>
    <cellStyle name="Финансовый 11 29 9 11 18 2" xfId="59188"/>
    <cellStyle name="Финансовый 11 29 9 11 19" xfId="59189"/>
    <cellStyle name="Финансовый 11 29 9 11 2" xfId="29268"/>
    <cellStyle name="Финансовый 11 29 9 11 2 2" xfId="59190"/>
    <cellStyle name="Финансовый 11 29 9 11 3" xfId="29269"/>
    <cellStyle name="Финансовый 11 29 9 11 3 2" xfId="59191"/>
    <cellStyle name="Финансовый 11 29 9 11 4" xfId="29270"/>
    <cellStyle name="Финансовый 11 29 9 11 4 2" xfId="59192"/>
    <cellStyle name="Финансовый 11 29 9 11 5" xfId="29271"/>
    <cellStyle name="Финансовый 11 29 9 11 5 2" xfId="59193"/>
    <cellStyle name="Финансовый 11 29 9 11 6" xfId="29272"/>
    <cellStyle name="Финансовый 11 29 9 11 6 2" xfId="59194"/>
    <cellStyle name="Финансовый 11 29 9 11 7" xfId="29273"/>
    <cellStyle name="Финансовый 11 29 9 11 7 2" xfId="59195"/>
    <cellStyle name="Финансовый 11 29 9 11 8" xfId="29274"/>
    <cellStyle name="Финансовый 11 29 9 11 8 2" xfId="59196"/>
    <cellStyle name="Финансовый 11 29 9 11 9" xfId="29275"/>
    <cellStyle name="Финансовый 11 29 9 11 9 2" xfId="59197"/>
    <cellStyle name="Финансовый 11 29 9 12" xfId="29276"/>
    <cellStyle name="Финансовый 11 29 9 12 10" xfId="29277"/>
    <cellStyle name="Финансовый 11 29 9 12 10 2" xfId="59198"/>
    <cellStyle name="Финансовый 11 29 9 12 11" xfId="29278"/>
    <cellStyle name="Финансовый 11 29 9 12 11 2" xfId="59199"/>
    <cellStyle name="Финансовый 11 29 9 12 12" xfId="29279"/>
    <cellStyle name="Финансовый 11 29 9 12 12 2" xfId="59200"/>
    <cellStyle name="Финансовый 11 29 9 12 13" xfId="29280"/>
    <cellStyle name="Финансовый 11 29 9 12 13 2" xfId="59201"/>
    <cellStyle name="Финансовый 11 29 9 12 14" xfId="29281"/>
    <cellStyle name="Финансовый 11 29 9 12 14 2" xfId="59202"/>
    <cellStyle name="Финансовый 11 29 9 12 15" xfId="29282"/>
    <cellStyle name="Финансовый 11 29 9 12 15 2" xfId="59203"/>
    <cellStyle name="Финансовый 11 29 9 12 16" xfId="29283"/>
    <cellStyle name="Финансовый 11 29 9 12 16 2" xfId="59204"/>
    <cellStyle name="Финансовый 11 29 9 12 17" xfId="29284"/>
    <cellStyle name="Финансовый 11 29 9 12 17 2" xfId="59205"/>
    <cellStyle name="Финансовый 11 29 9 12 18" xfId="29285"/>
    <cellStyle name="Финансовый 11 29 9 12 18 2" xfId="59206"/>
    <cellStyle name="Финансовый 11 29 9 12 19" xfId="59207"/>
    <cellStyle name="Финансовый 11 29 9 12 2" xfId="29286"/>
    <cellStyle name="Финансовый 11 29 9 12 2 2" xfId="59208"/>
    <cellStyle name="Финансовый 11 29 9 12 3" xfId="29287"/>
    <cellStyle name="Финансовый 11 29 9 12 3 2" xfId="59209"/>
    <cellStyle name="Финансовый 11 29 9 12 4" xfId="29288"/>
    <cellStyle name="Финансовый 11 29 9 12 4 2" xfId="59210"/>
    <cellStyle name="Финансовый 11 29 9 12 5" xfId="29289"/>
    <cellStyle name="Финансовый 11 29 9 12 5 2" xfId="59211"/>
    <cellStyle name="Финансовый 11 29 9 12 6" xfId="29290"/>
    <cellStyle name="Финансовый 11 29 9 12 6 2" xfId="59212"/>
    <cellStyle name="Финансовый 11 29 9 12 7" xfId="29291"/>
    <cellStyle name="Финансовый 11 29 9 12 7 2" xfId="59213"/>
    <cellStyle name="Финансовый 11 29 9 12 8" xfId="29292"/>
    <cellStyle name="Финансовый 11 29 9 12 8 2" xfId="59214"/>
    <cellStyle name="Финансовый 11 29 9 12 9" xfId="29293"/>
    <cellStyle name="Финансовый 11 29 9 12 9 2" xfId="59215"/>
    <cellStyle name="Финансовый 11 29 9 13" xfId="29294"/>
    <cellStyle name="Финансовый 11 29 9 13 10" xfId="29295"/>
    <cellStyle name="Финансовый 11 29 9 13 10 2" xfId="59216"/>
    <cellStyle name="Финансовый 11 29 9 13 11" xfId="29296"/>
    <cellStyle name="Финансовый 11 29 9 13 11 2" xfId="59217"/>
    <cellStyle name="Финансовый 11 29 9 13 12" xfId="29297"/>
    <cellStyle name="Финансовый 11 29 9 13 12 2" xfId="59218"/>
    <cellStyle name="Финансовый 11 29 9 13 13" xfId="29298"/>
    <cellStyle name="Финансовый 11 29 9 13 13 2" xfId="59219"/>
    <cellStyle name="Финансовый 11 29 9 13 14" xfId="29299"/>
    <cellStyle name="Финансовый 11 29 9 13 14 2" xfId="59220"/>
    <cellStyle name="Финансовый 11 29 9 13 15" xfId="29300"/>
    <cellStyle name="Финансовый 11 29 9 13 15 2" xfId="59221"/>
    <cellStyle name="Финансовый 11 29 9 13 16" xfId="29301"/>
    <cellStyle name="Финансовый 11 29 9 13 16 2" xfId="59222"/>
    <cellStyle name="Финансовый 11 29 9 13 17" xfId="29302"/>
    <cellStyle name="Финансовый 11 29 9 13 17 2" xfId="59223"/>
    <cellStyle name="Финансовый 11 29 9 13 18" xfId="29303"/>
    <cellStyle name="Финансовый 11 29 9 13 18 2" xfId="59224"/>
    <cellStyle name="Финансовый 11 29 9 13 19" xfId="59225"/>
    <cellStyle name="Финансовый 11 29 9 13 2" xfId="29304"/>
    <cellStyle name="Финансовый 11 29 9 13 2 2" xfId="59226"/>
    <cellStyle name="Финансовый 11 29 9 13 3" xfId="29305"/>
    <cellStyle name="Финансовый 11 29 9 13 3 2" xfId="59227"/>
    <cellStyle name="Финансовый 11 29 9 13 4" xfId="29306"/>
    <cellStyle name="Финансовый 11 29 9 13 4 2" xfId="59228"/>
    <cellStyle name="Финансовый 11 29 9 13 5" xfId="29307"/>
    <cellStyle name="Финансовый 11 29 9 13 5 2" xfId="59229"/>
    <cellStyle name="Финансовый 11 29 9 13 6" xfId="29308"/>
    <cellStyle name="Финансовый 11 29 9 13 6 2" xfId="59230"/>
    <cellStyle name="Финансовый 11 29 9 13 7" xfId="29309"/>
    <cellStyle name="Финансовый 11 29 9 13 7 2" xfId="59231"/>
    <cellStyle name="Финансовый 11 29 9 13 8" xfId="29310"/>
    <cellStyle name="Финансовый 11 29 9 13 8 2" xfId="59232"/>
    <cellStyle name="Финансовый 11 29 9 13 9" xfId="29311"/>
    <cellStyle name="Финансовый 11 29 9 13 9 2" xfId="59233"/>
    <cellStyle name="Финансовый 11 29 9 14" xfId="29312"/>
    <cellStyle name="Финансовый 11 29 9 14 2" xfId="59234"/>
    <cellStyle name="Финансовый 11 29 9 15" xfId="29313"/>
    <cellStyle name="Финансовый 11 29 9 15 2" xfId="59235"/>
    <cellStyle name="Финансовый 11 29 9 16" xfId="29314"/>
    <cellStyle name="Финансовый 11 29 9 16 2" xfId="59236"/>
    <cellStyle name="Финансовый 11 29 9 17" xfId="29315"/>
    <cellStyle name="Финансовый 11 29 9 17 2" xfId="59237"/>
    <cellStyle name="Финансовый 11 29 9 18" xfId="29316"/>
    <cellStyle name="Финансовый 11 29 9 18 2" xfId="59238"/>
    <cellStyle name="Финансовый 11 29 9 19" xfId="29317"/>
    <cellStyle name="Финансовый 11 29 9 19 2" xfId="59239"/>
    <cellStyle name="Финансовый 11 29 9 2" xfId="29318"/>
    <cellStyle name="Финансовый 11 29 9 2 2" xfId="29319"/>
    <cellStyle name="Финансовый 11 29 9 2 2 2" xfId="59240"/>
    <cellStyle name="Финансовый 11 29 9 2 3" xfId="59241"/>
    <cellStyle name="Финансовый 11 29 9 20" xfId="29320"/>
    <cellStyle name="Финансовый 11 29 9 20 2" xfId="59242"/>
    <cellStyle name="Финансовый 11 29 9 21" xfId="29321"/>
    <cellStyle name="Финансовый 11 29 9 21 2" xfId="59243"/>
    <cellStyle name="Финансовый 11 29 9 22" xfId="29322"/>
    <cellStyle name="Финансовый 11 29 9 22 2" xfId="59244"/>
    <cellStyle name="Финансовый 11 29 9 23" xfId="29323"/>
    <cellStyle name="Финансовый 11 29 9 23 2" xfId="59245"/>
    <cellStyle name="Финансовый 11 29 9 24" xfId="29324"/>
    <cellStyle name="Финансовый 11 29 9 24 2" xfId="59246"/>
    <cellStyle name="Финансовый 11 29 9 25" xfId="29325"/>
    <cellStyle name="Финансовый 11 29 9 25 2" xfId="59247"/>
    <cellStyle name="Финансовый 11 29 9 26" xfId="29326"/>
    <cellStyle name="Финансовый 11 29 9 26 2" xfId="59248"/>
    <cellStyle name="Финансовый 11 29 9 27" xfId="29327"/>
    <cellStyle name="Финансовый 11 29 9 27 2" xfId="59249"/>
    <cellStyle name="Финансовый 11 29 9 28" xfId="29328"/>
    <cellStyle name="Финансовый 11 29 9 28 2" xfId="59250"/>
    <cellStyle name="Финансовый 11 29 9 29" xfId="29329"/>
    <cellStyle name="Финансовый 11 29 9 29 2" xfId="59251"/>
    <cellStyle name="Финансовый 11 29 9 3" xfId="29330"/>
    <cellStyle name="Финансовый 11 29 9 3 2" xfId="59252"/>
    <cellStyle name="Финансовый 11 29 9 30" xfId="29331"/>
    <cellStyle name="Финансовый 11 29 9 30 2" xfId="59253"/>
    <cellStyle name="Финансовый 11 29 9 31" xfId="29332"/>
    <cellStyle name="Финансовый 11 29 9 31 2" xfId="59254"/>
    <cellStyle name="Финансовый 11 29 9 32" xfId="29333"/>
    <cellStyle name="Финансовый 11 29 9 32 2" xfId="59255"/>
    <cellStyle name="Финансовый 11 29 9 33" xfId="59256"/>
    <cellStyle name="Финансовый 11 29 9 4" xfId="29334"/>
    <cellStyle name="Финансовый 11 29 9 4 2" xfId="59257"/>
    <cellStyle name="Финансовый 11 29 9 5" xfId="29335"/>
    <cellStyle name="Финансовый 11 29 9 5 2" xfId="59258"/>
    <cellStyle name="Финансовый 11 29 9 6" xfId="29336"/>
    <cellStyle name="Финансовый 11 29 9 6 2" xfId="59259"/>
    <cellStyle name="Финансовый 11 29 9 7" xfId="29337"/>
    <cellStyle name="Финансовый 11 29 9 7 2" xfId="59260"/>
    <cellStyle name="Финансовый 11 29 9 8" xfId="29338"/>
    <cellStyle name="Финансовый 11 29 9 8 2" xfId="59261"/>
    <cellStyle name="Финансовый 11 29 9 9" xfId="29339"/>
    <cellStyle name="Финансовый 11 29 9 9 10" xfId="29340"/>
    <cellStyle name="Финансовый 11 29 9 9 10 2" xfId="59262"/>
    <cellStyle name="Финансовый 11 29 9 9 11" xfId="29341"/>
    <cellStyle name="Финансовый 11 29 9 9 11 2" xfId="59263"/>
    <cellStyle name="Финансовый 11 29 9 9 12" xfId="29342"/>
    <cellStyle name="Финансовый 11 29 9 9 12 2" xfId="59264"/>
    <cellStyle name="Финансовый 11 29 9 9 13" xfId="29343"/>
    <cellStyle name="Финансовый 11 29 9 9 13 2" xfId="59265"/>
    <cellStyle name="Финансовый 11 29 9 9 14" xfId="29344"/>
    <cellStyle name="Финансовый 11 29 9 9 14 2" xfId="59266"/>
    <cellStyle name="Финансовый 11 29 9 9 15" xfId="29345"/>
    <cellStyle name="Финансовый 11 29 9 9 15 2" xfId="59267"/>
    <cellStyle name="Финансовый 11 29 9 9 16" xfId="29346"/>
    <cellStyle name="Финансовый 11 29 9 9 16 2" xfId="59268"/>
    <cellStyle name="Финансовый 11 29 9 9 17" xfId="29347"/>
    <cellStyle name="Финансовый 11 29 9 9 17 2" xfId="59269"/>
    <cellStyle name="Финансовый 11 29 9 9 18" xfId="29348"/>
    <cellStyle name="Финансовый 11 29 9 9 18 2" xfId="59270"/>
    <cellStyle name="Финансовый 11 29 9 9 19" xfId="29349"/>
    <cellStyle name="Финансовый 11 29 9 9 19 2" xfId="59271"/>
    <cellStyle name="Финансовый 11 29 9 9 2" xfId="29350"/>
    <cellStyle name="Финансовый 11 29 9 9 2 2" xfId="59272"/>
    <cellStyle name="Финансовый 11 29 9 9 20" xfId="29351"/>
    <cellStyle name="Финансовый 11 29 9 9 20 2" xfId="59273"/>
    <cellStyle name="Финансовый 11 29 9 9 21" xfId="29352"/>
    <cellStyle name="Финансовый 11 29 9 9 21 2" xfId="59274"/>
    <cellStyle name="Финансовый 11 29 9 9 22" xfId="29353"/>
    <cellStyle name="Финансовый 11 29 9 9 22 2" xfId="59275"/>
    <cellStyle name="Финансовый 11 29 9 9 23" xfId="29354"/>
    <cellStyle name="Финансовый 11 29 9 9 23 2" xfId="59276"/>
    <cellStyle name="Финансовый 11 29 9 9 24" xfId="59277"/>
    <cellStyle name="Финансовый 11 29 9 9 3" xfId="29355"/>
    <cellStyle name="Финансовый 11 29 9 9 3 2" xfId="59278"/>
    <cellStyle name="Финансовый 11 29 9 9 4" xfId="29356"/>
    <cellStyle name="Финансовый 11 29 9 9 4 2" xfId="59279"/>
    <cellStyle name="Финансовый 11 29 9 9 5" xfId="29357"/>
    <cellStyle name="Финансовый 11 29 9 9 5 2" xfId="59280"/>
    <cellStyle name="Финансовый 11 29 9 9 6" xfId="29358"/>
    <cellStyle name="Финансовый 11 29 9 9 6 2" xfId="59281"/>
    <cellStyle name="Финансовый 11 29 9 9 7" xfId="29359"/>
    <cellStyle name="Финансовый 11 29 9 9 7 2" xfId="59282"/>
    <cellStyle name="Финансовый 11 29 9 9 8" xfId="29360"/>
    <cellStyle name="Финансовый 11 29 9 9 8 2" xfId="59283"/>
    <cellStyle name="Финансовый 11 29 9 9 9" xfId="29361"/>
    <cellStyle name="Финансовый 11 29 9 9 9 2" xfId="59284"/>
    <cellStyle name="Финансовый 12" xfId="29362"/>
    <cellStyle name="Финансовый 12 2" xfId="59285"/>
    <cellStyle name="Финансовый 13" xfId="29363"/>
    <cellStyle name="Финансовый 13 2" xfId="59286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7"/>
    <cellStyle name="Финансовый 13 29 9 10 11" xfId="29367"/>
    <cellStyle name="Финансовый 13 29 9 10 11 2" xfId="59288"/>
    <cellStyle name="Финансовый 13 29 9 10 12" xfId="29368"/>
    <cellStyle name="Финансовый 13 29 9 10 12 2" xfId="59289"/>
    <cellStyle name="Финансовый 13 29 9 10 13" xfId="29369"/>
    <cellStyle name="Финансовый 13 29 9 10 13 2" xfId="59290"/>
    <cellStyle name="Финансовый 13 29 9 10 14" xfId="29370"/>
    <cellStyle name="Финансовый 13 29 9 10 14 2" xfId="59291"/>
    <cellStyle name="Финансовый 13 29 9 10 15" xfId="29371"/>
    <cellStyle name="Финансовый 13 29 9 10 15 2" xfId="59292"/>
    <cellStyle name="Финансовый 13 29 9 10 16" xfId="29372"/>
    <cellStyle name="Финансовый 13 29 9 10 16 2" xfId="59293"/>
    <cellStyle name="Финансовый 13 29 9 10 17" xfId="29373"/>
    <cellStyle name="Финансовый 13 29 9 10 17 2" xfId="59294"/>
    <cellStyle name="Финансовый 13 29 9 10 18" xfId="29374"/>
    <cellStyle name="Финансовый 13 29 9 10 18 2" xfId="59295"/>
    <cellStyle name="Финансовый 13 29 9 10 19" xfId="29375"/>
    <cellStyle name="Финансовый 13 29 9 10 19 2" xfId="59296"/>
    <cellStyle name="Финансовый 13 29 9 10 2" xfId="29376"/>
    <cellStyle name="Финансовый 13 29 9 10 2 2" xfId="59297"/>
    <cellStyle name="Финансовый 13 29 9 10 20" xfId="29377"/>
    <cellStyle name="Финансовый 13 29 9 10 20 2" xfId="59298"/>
    <cellStyle name="Финансовый 13 29 9 10 21" xfId="29378"/>
    <cellStyle name="Финансовый 13 29 9 10 21 2" xfId="59299"/>
    <cellStyle name="Финансовый 13 29 9 10 22" xfId="29379"/>
    <cellStyle name="Финансовый 13 29 9 10 22 2" xfId="59300"/>
    <cellStyle name="Финансовый 13 29 9 10 23" xfId="29380"/>
    <cellStyle name="Финансовый 13 29 9 10 23 2" xfId="59301"/>
    <cellStyle name="Финансовый 13 29 9 10 24" xfId="59302"/>
    <cellStyle name="Финансовый 13 29 9 10 3" xfId="29381"/>
    <cellStyle name="Финансовый 13 29 9 10 3 2" xfId="59303"/>
    <cellStyle name="Финансовый 13 29 9 10 4" xfId="29382"/>
    <cellStyle name="Финансовый 13 29 9 10 4 2" xfId="59304"/>
    <cellStyle name="Финансовый 13 29 9 10 5" xfId="29383"/>
    <cellStyle name="Финансовый 13 29 9 10 5 2" xfId="59305"/>
    <cellStyle name="Финансовый 13 29 9 10 6" xfId="29384"/>
    <cellStyle name="Финансовый 13 29 9 10 6 2" xfId="59306"/>
    <cellStyle name="Финансовый 13 29 9 10 7" xfId="29385"/>
    <cellStyle name="Финансовый 13 29 9 10 7 2" xfId="59307"/>
    <cellStyle name="Финансовый 13 29 9 10 8" xfId="29386"/>
    <cellStyle name="Финансовый 13 29 9 10 8 2" xfId="59308"/>
    <cellStyle name="Финансовый 13 29 9 10 9" xfId="29387"/>
    <cellStyle name="Финансовый 13 29 9 10 9 2" xfId="59309"/>
    <cellStyle name="Финансовый 13 29 9 11" xfId="29388"/>
    <cellStyle name="Финансовый 13 29 9 11 10" xfId="29389"/>
    <cellStyle name="Финансовый 13 29 9 11 10 2" xfId="59310"/>
    <cellStyle name="Финансовый 13 29 9 11 11" xfId="29390"/>
    <cellStyle name="Финансовый 13 29 9 11 11 2" xfId="59311"/>
    <cellStyle name="Финансовый 13 29 9 11 12" xfId="29391"/>
    <cellStyle name="Финансовый 13 29 9 11 12 2" xfId="59312"/>
    <cellStyle name="Финансовый 13 29 9 11 13" xfId="29392"/>
    <cellStyle name="Финансовый 13 29 9 11 13 2" xfId="59313"/>
    <cellStyle name="Финансовый 13 29 9 11 14" xfId="29393"/>
    <cellStyle name="Финансовый 13 29 9 11 14 2" xfId="59314"/>
    <cellStyle name="Финансовый 13 29 9 11 15" xfId="29394"/>
    <cellStyle name="Финансовый 13 29 9 11 15 2" xfId="59315"/>
    <cellStyle name="Финансовый 13 29 9 11 16" xfId="29395"/>
    <cellStyle name="Финансовый 13 29 9 11 16 2" xfId="59316"/>
    <cellStyle name="Финансовый 13 29 9 11 17" xfId="29396"/>
    <cellStyle name="Финансовый 13 29 9 11 17 2" xfId="59317"/>
    <cellStyle name="Финансовый 13 29 9 11 18" xfId="29397"/>
    <cellStyle name="Финансовый 13 29 9 11 18 2" xfId="59318"/>
    <cellStyle name="Финансовый 13 29 9 11 19" xfId="59319"/>
    <cellStyle name="Финансовый 13 29 9 11 2" xfId="29398"/>
    <cellStyle name="Финансовый 13 29 9 11 2 2" xfId="59320"/>
    <cellStyle name="Финансовый 13 29 9 11 3" xfId="29399"/>
    <cellStyle name="Финансовый 13 29 9 11 3 2" xfId="59321"/>
    <cellStyle name="Финансовый 13 29 9 11 4" xfId="29400"/>
    <cellStyle name="Финансовый 13 29 9 11 4 2" xfId="59322"/>
    <cellStyle name="Финансовый 13 29 9 11 5" xfId="29401"/>
    <cellStyle name="Финансовый 13 29 9 11 5 2" xfId="59323"/>
    <cellStyle name="Финансовый 13 29 9 11 6" xfId="29402"/>
    <cellStyle name="Финансовый 13 29 9 11 6 2" xfId="59324"/>
    <cellStyle name="Финансовый 13 29 9 11 7" xfId="29403"/>
    <cellStyle name="Финансовый 13 29 9 11 7 2" xfId="59325"/>
    <cellStyle name="Финансовый 13 29 9 11 8" xfId="29404"/>
    <cellStyle name="Финансовый 13 29 9 11 8 2" xfId="59326"/>
    <cellStyle name="Финансовый 13 29 9 11 9" xfId="29405"/>
    <cellStyle name="Финансовый 13 29 9 11 9 2" xfId="59327"/>
    <cellStyle name="Финансовый 13 29 9 12" xfId="29406"/>
    <cellStyle name="Финансовый 13 29 9 12 10" xfId="29407"/>
    <cellStyle name="Финансовый 13 29 9 12 10 2" xfId="59328"/>
    <cellStyle name="Финансовый 13 29 9 12 11" xfId="29408"/>
    <cellStyle name="Финансовый 13 29 9 12 11 2" xfId="59329"/>
    <cellStyle name="Финансовый 13 29 9 12 12" xfId="29409"/>
    <cellStyle name="Финансовый 13 29 9 12 12 2" xfId="59330"/>
    <cellStyle name="Финансовый 13 29 9 12 13" xfId="29410"/>
    <cellStyle name="Финансовый 13 29 9 12 13 2" xfId="59331"/>
    <cellStyle name="Финансовый 13 29 9 12 14" xfId="29411"/>
    <cellStyle name="Финансовый 13 29 9 12 14 2" xfId="59332"/>
    <cellStyle name="Финансовый 13 29 9 12 15" xfId="29412"/>
    <cellStyle name="Финансовый 13 29 9 12 15 2" xfId="59333"/>
    <cellStyle name="Финансовый 13 29 9 12 16" xfId="29413"/>
    <cellStyle name="Финансовый 13 29 9 12 16 2" xfId="59334"/>
    <cellStyle name="Финансовый 13 29 9 12 17" xfId="29414"/>
    <cellStyle name="Финансовый 13 29 9 12 17 2" xfId="59335"/>
    <cellStyle name="Финансовый 13 29 9 12 18" xfId="29415"/>
    <cellStyle name="Финансовый 13 29 9 12 18 2" xfId="59336"/>
    <cellStyle name="Финансовый 13 29 9 12 19" xfId="59337"/>
    <cellStyle name="Финансовый 13 29 9 12 2" xfId="29416"/>
    <cellStyle name="Финансовый 13 29 9 12 2 2" xfId="59338"/>
    <cellStyle name="Финансовый 13 29 9 12 3" xfId="29417"/>
    <cellStyle name="Финансовый 13 29 9 12 3 2" xfId="59339"/>
    <cellStyle name="Финансовый 13 29 9 12 4" xfId="29418"/>
    <cellStyle name="Финансовый 13 29 9 12 4 2" xfId="59340"/>
    <cellStyle name="Финансовый 13 29 9 12 5" xfId="29419"/>
    <cellStyle name="Финансовый 13 29 9 12 5 2" xfId="59341"/>
    <cellStyle name="Финансовый 13 29 9 12 6" xfId="29420"/>
    <cellStyle name="Финансовый 13 29 9 12 6 2" xfId="59342"/>
    <cellStyle name="Финансовый 13 29 9 12 7" xfId="29421"/>
    <cellStyle name="Финансовый 13 29 9 12 7 2" xfId="59343"/>
    <cellStyle name="Финансовый 13 29 9 12 8" xfId="29422"/>
    <cellStyle name="Финансовый 13 29 9 12 8 2" xfId="59344"/>
    <cellStyle name="Финансовый 13 29 9 12 9" xfId="29423"/>
    <cellStyle name="Финансовый 13 29 9 12 9 2" xfId="59345"/>
    <cellStyle name="Финансовый 13 29 9 13" xfId="29424"/>
    <cellStyle name="Финансовый 13 29 9 13 10" xfId="29425"/>
    <cellStyle name="Финансовый 13 29 9 13 10 2" xfId="59346"/>
    <cellStyle name="Финансовый 13 29 9 13 11" xfId="29426"/>
    <cellStyle name="Финансовый 13 29 9 13 11 2" xfId="59347"/>
    <cellStyle name="Финансовый 13 29 9 13 12" xfId="29427"/>
    <cellStyle name="Финансовый 13 29 9 13 12 2" xfId="59348"/>
    <cellStyle name="Финансовый 13 29 9 13 13" xfId="29428"/>
    <cellStyle name="Финансовый 13 29 9 13 13 2" xfId="59349"/>
    <cellStyle name="Финансовый 13 29 9 13 14" xfId="29429"/>
    <cellStyle name="Финансовый 13 29 9 13 14 2" xfId="59350"/>
    <cellStyle name="Финансовый 13 29 9 13 15" xfId="29430"/>
    <cellStyle name="Финансовый 13 29 9 13 15 2" xfId="59351"/>
    <cellStyle name="Финансовый 13 29 9 13 16" xfId="29431"/>
    <cellStyle name="Финансовый 13 29 9 13 16 2" xfId="59352"/>
    <cellStyle name="Финансовый 13 29 9 13 17" xfId="29432"/>
    <cellStyle name="Финансовый 13 29 9 13 17 2" xfId="59353"/>
    <cellStyle name="Финансовый 13 29 9 13 18" xfId="29433"/>
    <cellStyle name="Финансовый 13 29 9 13 18 2" xfId="59354"/>
    <cellStyle name="Финансовый 13 29 9 13 19" xfId="59355"/>
    <cellStyle name="Финансовый 13 29 9 13 2" xfId="29434"/>
    <cellStyle name="Финансовый 13 29 9 13 2 2" xfId="59356"/>
    <cellStyle name="Финансовый 13 29 9 13 3" xfId="29435"/>
    <cellStyle name="Финансовый 13 29 9 13 3 2" xfId="59357"/>
    <cellStyle name="Финансовый 13 29 9 13 4" xfId="29436"/>
    <cellStyle name="Финансовый 13 29 9 13 4 2" xfId="59358"/>
    <cellStyle name="Финансовый 13 29 9 13 5" xfId="29437"/>
    <cellStyle name="Финансовый 13 29 9 13 5 2" xfId="59359"/>
    <cellStyle name="Финансовый 13 29 9 13 6" xfId="29438"/>
    <cellStyle name="Финансовый 13 29 9 13 6 2" xfId="59360"/>
    <cellStyle name="Финансовый 13 29 9 13 7" xfId="29439"/>
    <cellStyle name="Финансовый 13 29 9 13 7 2" xfId="59361"/>
    <cellStyle name="Финансовый 13 29 9 13 8" xfId="29440"/>
    <cellStyle name="Финансовый 13 29 9 13 8 2" xfId="59362"/>
    <cellStyle name="Финансовый 13 29 9 13 9" xfId="29441"/>
    <cellStyle name="Финансовый 13 29 9 13 9 2" xfId="59363"/>
    <cellStyle name="Финансовый 13 29 9 14" xfId="29442"/>
    <cellStyle name="Финансовый 13 29 9 14 2" xfId="59364"/>
    <cellStyle name="Финансовый 13 29 9 15" xfId="29443"/>
    <cellStyle name="Финансовый 13 29 9 15 2" xfId="59365"/>
    <cellStyle name="Финансовый 13 29 9 16" xfId="29444"/>
    <cellStyle name="Финансовый 13 29 9 16 2" xfId="59366"/>
    <cellStyle name="Финансовый 13 29 9 17" xfId="29445"/>
    <cellStyle name="Финансовый 13 29 9 17 2" xfId="59367"/>
    <cellStyle name="Финансовый 13 29 9 18" xfId="29446"/>
    <cellStyle name="Финансовый 13 29 9 18 2" xfId="59368"/>
    <cellStyle name="Финансовый 13 29 9 19" xfId="29447"/>
    <cellStyle name="Финансовый 13 29 9 19 2" xfId="59369"/>
    <cellStyle name="Финансовый 13 29 9 2" xfId="29448"/>
    <cellStyle name="Финансовый 13 29 9 2 2" xfId="29449"/>
    <cellStyle name="Финансовый 13 29 9 2 2 2" xfId="59370"/>
    <cellStyle name="Финансовый 13 29 9 2 3" xfId="59371"/>
    <cellStyle name="Финансовый 13 29 9 20" xfId="29450"/>
    <cellStyle name="Финансовый 13 29 9 20 2" xfId="59372"/>
    <cellStyle name="Финансовый 13 29 9 21" xfId="29451"/>
    <cellStyle name="Финансовый 13 29 9 21 2" xfId="59373"/>
    <cellStyle name="Финансовый 13 29 9 22" xfId="29452"/>
    <cellStyle name="Финансовый 13 29 9 22 2" xfId="59374"/>
    <cellStyle name="Финансовый 13 29 9 23" xfId="29453"/>
    <cellStyle name="Финансовый 13 29 9 23 2" xfId="59375"/>
    <cellStyle name="Финансовый 13 29 9 24" xfId="29454"/>
    <cellStyle name="Финансовый 13 29 9 24 2" xfId="59376"/>
    <cellStyle name="Финансовый 13 29 9 25" xfId="29455"/>
    <cellStyle name="Финансовый 13 29 9 25 2" xfId="59377"/>
    <cellStyle name="Финансовый 13 29 9 26" xfId="29456"/>
    <cellStyle name="Финансовый 13 29 9 26 2" xfId="59378"/>
    <cellStyle name="Финансовый 13 29 9 27" xfId="29457"/>
    <cellStyle name="Финансовый 13 29 9 27 2" xfId="59379"/>
    <cellStyle name="Финансовый 13 29 9 28" xfId="29458"/>
    <cellStyle name="Финансовый 13 29 9 28 2" xfId="59380"/>
    <cellStyle name="Финансовый 13 29 9 29" xfId="29459"/>
    <cellStyle name="Финансовый 13 29 9 29 2" xfId="59381"/>
    <cellStyle name="Финансовый 13 29 9 3" xfId="29460"/>
    <cellStyle name="Финансовый 13 29 9 3 2" xfId="59382"/>
    <cellStyle name="Финансовый 13 29 9 30" xfId="29461"/>
    <cellStyle name="Финансовый 13 29 9 30 2" xfId="59383"/>
    <cellStyle name="Финансовый 13 29 9 31" xfId="29462"/>
    <cellStyle name="Финансовый 13 29 9 31 2" xfId="59384"/>
    <cellStyle name="Финансовый 13 29 9 32" xfId="29463"/>
    <cellStyle name="Финансовый 13 29 9 32 2" xfId="59385"/>
    <cellStyle name="Финансовый 13 29 9 33" xfId="59386"/>
    <cellStyle name="Финансовый 13 29 9 4" xfId="29464"/>
    <cellStyle name="Финансовый 13 29 9 4 2" xfId="59387"/>
    <cellStyle name="Финансовый 13 29 9 5" xfId="29465"/>
    <cellStyle name="Финансовый 13 29 9 5 2" xfId="59388"/>
    <cellStyle name="Финансовый 13 29 9 6" xfId="29466"/>
    <cellStyle name="Финансовый 13 29 9 6 2" xfId="59389"/>
    <cellStyle name="Финансовый 13 29 9 7" xfId="29467"/>
    <cellStyle name="Финансовый 13 29 9 7 2" xfId="59390"/>
    <cellStyle name="Финансовый 13 29 9 8" xfId="29468"/>
    <cellStyle name="Финансовый 13 29 9 8 2" xfId="59391"/>
    <cellStyle name="Финансовый 13 29 9 9" xfId="29469"/>
    <cellStyle name="Финансовый 13 29 9 9 10" xfId="29470"/>
    <cellStyle name="Финансовый 13 29 9 9 10 2" xfId="59392"/>
    <cellStyle name="Финансовый 13 29 9 9 11" xfId="29471"/>
    <cellStyle name="Финансовый 13 29 9 9 11 2" xfId="59393"/>
    <cellStyle name="Финансовый 13 29 9 9 12" xfId="29472"/>
    <cellStyle name="Финансовый 13 29 9 9 12 2" xfId="59394"/>
    <cellStyle name="Финансовый 13 29 9 9 13" xfId="29473"/>
    <cellStyle name="Финансовый 13 29 9 9 13 2" xfId="59395"/>
    <cellStyle name="Финансовый 13 29 9 9 14" xfId="29474"/>
    <cellStyle name="Финансовый 13 29 9 9 14 2" xfId="59396"/>
    <cellStyle name="Финансовый 13 29 9 9 15" xfId="29475"/>
    <cellStyle name="Финансовый 13 29 9 9 15 2" xfId="59397"/>
    <cellStyle name="Финансовый 13 29 9 9 16" xfId="29476"/>
    <cellStyle name="Финансовый 13 29 9 9 16 2" xfId="59398"/>
    <cellStyle name="Финансовый 13 29 9 9 17" xfId="29477"/>
    <cellStyle name="Финансовый 13 29 9 9 17 2" xfId="59399"/>
    <cellStyle name="Финансовый 13 29 9 9 18" xfId="29478"/>
    <cellStyle name="Финансовый 13 29 9 9 18 2" xfId="59400"/>
    <cellStyle name="Финансовый 13 29 9 9 19" xfId="29479"/>
    <cellStyle name="Финансовый 13 29 9 9 19 2" xfId="59401"/>
    <cellStyle name="Финансовый 13 29 9 9 2" xfId="29480"/>
    <cellStyle name="Финансовый 13 29 9 9 2 2" xfId="59402"/>
    <cellStyle name="Финансовый 13 29 9 9 20" xfId="29481"/>
    <cellStyle name="Финансовый 13 29 9 9 20 2" xfId="59403"/>
    <cellStyle name="Финансовый 13 29 9 9 21" xfId="29482"/>
    <cellStyle name="Финансовый 13 29 9 9 21 2" xfId="59404"/>
    <cellStyle name="Финансовый 13 29 9 9 22" xfId="29483"/>
    <cellStyle name="Финансовый 13 29 9 9 22 2" xfId="59405"/>
    <cellStyle name="Финансовый 13 29 9 9 23" xfId="29484"/>
    <cellStyle name="Финансовый 13 29 9 9 23 2" xfId="59406"/>
    <cellStyle name="Финансовый 13 29 9 9 24" xfId="59407"/>
    <cellStyle name="Финансовый 13 29 9 9 3" xfId="29485"/>
    <cellStyle name="Финансовый 13 29 9 9 3 2" xfId="59408"/>
    <cellStyle name="Финансовый 13 29 9 9 4" xfId="29486"/>
    <cellStyle name="Финансовый 13 29 9 9 4 2" xfId="59409"/>
    <cellStyle name="Финансовый 13 29 9 9 5" xfId="29487"/>
    <cellStyle name="Финансовый 13 29 9 9 5 2" xfId="59410"/>
    <cellStyle name="Финансовый 13 29 9 9 6" xfId="29488"/>
    <cellStyle name="Финансовый 13 29 9 9 6 2" xfId="59411"/>
    <cellStyle name="Финансовый 13 29 9 9 7" xfId="29489"/>
    <cellStyle name="Финансовый 13 29 9 9 7 2" xfId="59412"/>
    <cellStyle name="Финансовый 13 29 9 9 8" xfId="29490"/>
    <cellStyle name="Финансовый 13 29 9 9 8 2" xfId="59413"/>
    <cellStyle name="Финансовый 13 29 9 9 9" xfId="29491"/>
    <cellStyle name="Финансовый 13 29 9 9 9 2" xfId="59414"/>
    <cellStyle name="Финансовый 14" xfId="29492"/>
    <cellStyle name="Финансовый 14 2" xfId="59415"/>
    <cellStyle name="Финансовый 15" xfId="29493"/>
    <cellStyle name="Финансовый 15 10" xfId="29494"/>
    <cellStyle name="Финансовый 15 10 10" xfId="29495"/>
    <cellStyle name="Финансовый 15 10 10 2" xfId="59416"/>
    <cellStyle name="Финансовый 15 10 11" xfId="29496"/>
    <cellStyle name="Финансовый 15 10 11 2" xfId="59417"/>
    <cellStyle name="Финансовый 15 10 12" xfId="29497"/>
    <cellStyle name="Финансовый 15 10 12 2" xfId="59418"/>
    <cellStyle name="Финансовый 15 10 13" xfId="29498"/>
    <cellStyle name="Финансовый 15 10 13 2" xfId="59419"/>
    <cellStyle name="Финансовый 15 10 14" xfId="29499"/>
    <cellStyle name="Финансовый 15 10 14 2" xfId="59420"/>
    <cellStyle name="Финансовый 15 10 15" xfId="29500"/>
    <cellStyle name="Финансовый 15 10 15 2" xfId="59421"/>
    <cellStyle name="Финансовый 15 10 16" xfId="29501"/>
    <cellStyle name="Финансовый 15 10 16 2" xfId="59422"/>
    <cellStyle name="Финансовый 15 10 17" xfId="29502"/>
    <cellStyle name="Финансовый 15 10 17 2" xfId="59423"/>
    <cellStyle name="Финансовый 15 10 18" xfId="29503"/>
    <cellStyle name="Финансовый 15 10 18 2" xfId="59424"/>
    <cellStyle name="Финансовый 15 10 19" xfId="29504"/>
    <cellStyle name="Финансовый 15 10 19 2" xfId="59425"/>
    <cellStyle name="Финансовый 15 10 2" xfId="29505"/>
    <cellStyle name="Финансовый 15 10 2 2" xfId="59426"/>
    <cellStyle name="Финансовый 15 10 20" xfId="29506"/>
    <cellStyle name="Финансовый 15 10 20 2" xfId="59427"/>
    <cellStyle name="Финансовый 15 10 21" xfId="29507"/>
    <cellStyle name="Финансовый 15 10 21 2" xfId="59428"/>
    <cellStyle name="Финансовый 15 10 22" xfId="29508"/>
    <cellStyle name="Финансовый 15 10 22 2" xfId="59429"/>
    <cellStyle name="Финансовый 15 10 23" xfId="29509"/>
    <cellStyle name="Финансовый 15 10 23 2" xfId="59430"/>
    <cellStyle name="Финансовый 15 10 24" xfId="59431"/>
    <cellStyle name="Финансовый 15 10 3" xfId="29510"/>
    <cellStyle name="Финансовый 15 10 3 2" xfId="59432"/>
    <cellStyle name="Финансовый 15 10 4" xfId="29511"/>
    <cellStyle name="Финансовый 15 10 4 2" xfId="59433"/>
    <cellStyle name="Финансовый 15 10 5" xfId="29512"/>
    <cellStyle name="Финансовый 15 10 5 2" xfId="59434"/>
    <cellStyle name="Финансовый 15 10 6" xfId="29513"/>
    <cellStyle name="Финансовый 15 10 6 2" xfId="59435"/>
    <cellStyle name="Финансовый 15 10 7" xfId="29514"/>
    <cellStyle name="Финансовый 15 10 7 2" xfId="59436"/>
    <cellStyle name="Финансовый 15 10 8" xfId="29515"/>
    <cellStyle name="Финансовый 15 10 8 2" xfId="59437"/>
    <cellStyle name="Финансовый 15 10 9" xfId="29516"/>
    <cellStyle name="Финансовый 15 10 9 2" xfId="59438"/>
    <cellStyle name="Финансовый 15 11" xfId="29517"/>
    <cellStyle name="Финансовый 15 11 10" xfId="29518"/>
    <cellStyle name="Финансовый 15 11 10 2" xfId="59439"/>
    <cellStyle name="Финансовый 15 11 11" xfId="29519"/>
    <cellStyle name="Финансовый 15 11 11 2" xfId="59440"/>
    <cellStyle name="Финансовый 15 11 12" xfId="29520"/>
    <cellStyle name="Финансовый 15 11 12 2" xfId="59441"/>
    <cellStyle name="Финансовый 15 11 13" xfId="29521"/>
    <cellStyle name="Финансовый 15 11 13 2" xfId="59442"/>
    <cellStyle name="Финансовый 15 11 14" xfId="29522"/>
    <cellStyle name="Финансовый 15 11 14 2" xfId="59443"/>
    <cellStyle name="Финансовый 15 11 15" xfId="29523"/>
    <cellStyle name="Финансовый 15 11 15 2" xfId="59444"/>
    <cellStyle name="Финансовый 15 11 16" xfId="29524"/>
    <cellStyle name="Финансовый 15 11 16 2" xfId="59445"/>
    <cellStyle name="Финансовый 15 11 17" xfId="29525"/>
    <cellStyle name="Финансовый 15 11 17 2" xfId="59446"/>
    <cellStyle name="Финансовый 15 11 18" xfId="29526"/>
    <cellStyle name="Финансовый 15 11 18 2" xfId="59447"/>
    <cellStyle name="Финансовый 15 11 19" xfId="59448"/>
    <cellStyle name="Финансовый 15 11 2" xfId="29527"/>
    <cellStyle name="Финансовый 15 11 2 2" xfId="59449"/>
    <cellStyle name="Финансовый 15 11 3" xfId="29528"/>
    <cellStyle name="Финансовый 15 11 3 2" xfId="59450"/>
    <cellStyle name="Финансовый 15 11 4" xfId="29529"/>
    <cellStyle name="Финансовый 15 11 4 2" xfId="59451"/>
    <cellStyle name="Финансовый 15 11 5" xfId="29530"/>
    <cellStyle name="Финансовый 15 11 5 2" xfId="59452"/>
    <cellStyle name="Финансовый 15 11 6" xfId="29531"/>
    <cellStyle name="Финансовый 15 11 6 2" xfId="59453"/>
    <cellStyle name="Финансовый 15 11 7" xfId="29532"/>
    <cellStyle name="Финансовый 15 11 7 2" xfId="59454"/>
    <cellStyle name="Финансовый 15 11 8" xfId="29533"/>
    <cellStyle name="Финансовый 15 11 8 2" xfId="59455"/>
    <cellStyle name="Финансовый 15 11 9" xfId="29534"/>
    <cellStyle name="Финансовый 15 11 9 2" xfId="59456"/>
    <cellStyle name="Финансовый 15 12" xfId="29535"/>
    <cellStyle name="Финансовый 15 12 10" xfId="29536"/>
    <cellStyle name="Финансовый 15 12 10 2" xfId="59457"/>
    <cellStyle name="Финансовый 15 12 11" xfId="29537"/>
    <cellStyle name="Финансовый 15 12 11 2" xfId="59458"/>
    <cellStyle name="Финансовый 15 12 12" xfId="29538"/>
    <cellStyle name="Финансовый 15 12 12 2" xfId="59459"/>
    <cellStyle name="Финансовый 15 12 13" xfId="29539"/>
    <cellStyle name="Финансовый 15 12 13 2" xfId="59460"/>
    <cellStyle name="Финансовый 15 12 14" xfId="29540"/>
    <cellStyle name="Финансовый 15 12 14 2" xfId="59461"/>
    <cellStyle name="Финансовый 15 12 15" xfId="29541"/>
    <cellStyle name="Финансовый 15 12 15 2" xfId="59462"/>
    <cellStyle name="Финансовый 15 12 16" xfId="29542"/>
    <cellStyle name="Финансовый 15 12 16 2" xfId="59463"/>
    <cellStyle name="Финансовый 15 12 17" xfId="29543"/>
    <cellStyle name="Финансовый 15 12 17 2" xfId="59464"/>
    <cellStyle name="Финансовый 15 12 18" xfId="29544"/>
    <cellStyle name="Финансовый 15 12 18 2" xfId="59465"/>
    <cellStyle name="Финансовый 15 12 19" xfId="59466"/>
    <cellStyle name="Финансовый 15 12 2" xfId="29545"/>
    <cellStyle name="Финансовый 15 12 2 2" xfId="59467"/>
    <cellStyle name="Финансовый 15 12 3" xfId="29546"/>
    <cellStyle name="Финансовый 15 12 3 2" xfId="59468"/>
    <cellStyle name="Финансовый 15 12 4" xfId="29547"/>
    <cellStyle name="Финансовый 15 12 4 2" xfId="59469"/>
    <cellStyle name="Финансовый 15 12 5" xfId="29548"/>
    <cellStyle name="Финансовый 15 12 5 2" xfId="59470"/>
    <cellStyle name="Финансовый 15 12 6" xfId="29549"/>
    <cellStyle name="Финансовый 15 12 6 2" xfId="59471"/>
    <cellStyle name="Финансовый 15 12 7" xfId="29550"/>
    <cellStyle name="Финансовый 15 12 7 2" xfId="59472"/>
    <cellStyle name="Финансовый 15 12 8" xfId="29551"/>
    <cellStyle name="Финансовый 15 12 8 2" xfId="59473"/>
    <cellStyle name="Финансовый 15 12 9" xfId="29552"/>
    <cellStyle name="Финансовый 15 12 9 2" xfId="59474"/>
    <cellStyle name="Финансовый 15 13" xfId="29553"/>
    <cellStyle name="Финансовый 15 13 10" xfId="29554"/>
    <cellStyle name="Финансовый 15 13 10 2" xfId="59475"/>
    <cellStyle name="Финансовый 15 13 11" xfId="29555"/>
    <cellStyle name="Финансовый 15 13 11 2" xfId="59476"/>
    <cellStyle name="Финансовый 15 13 12" xfId="29556"/>
    <cellStyle name="Финансовый 15 13 12 2" xfId="59477"/>
    <cellStyle name="Финансовый 15 13 13" xfId="29557"/>
    <cellStyle name="Финансовый 15 13 13 2" xfId="59478"/>
    <cellStyle name="Финансовый 15 13 14" xfId="29558"/>
    <cellStyle name="Финансовый 15 13 14 2" xfId="59479"/>
    <cellStyle name="Финансовый 15 13 15" xfId="29559"/>
    <cellStyle name="Финансовый 15 13 15 2" xfId="59480"/>
    <cellStyle name="Финансовый 15 13 16" xfId="29560"/>
    <cellStyle name="Финансовый 15 13 16 2" xfId="59481"/>
    <cellStyle name="Финансовый 15 13 17" xfId="29561"/>
    <cellStyle name="Финансовый 15 13 17 2" xfId="59482"/>
    <cellStyle name="Финансовый 15 13 18" xfId="29562"/>
    <cellStyle name="Финансовый 15 13 18 2" xfId="59483"/>
    <cellStyle name="Финансовый 15 13 19" xfId="59484"/>
    <cellStyle name="Финансовый 15 13 2" xfId="29563"/>
    <cellStyle name="Финансовый 15 13 2 2" xfId="59485"/>
    <cellStyle name="Финансовый 15 13 3" xfId="29564"/>
    <cellStyle name="Финансовый 15 13 3 2" xfId="59486"/>
    <cellStyle name="Финансовый 15 13 4" xfId="29565"/>
    <cellStyle name="Финансовый 15 13 4 2" xfId="59487"/>
    <cellStyle name="Финансовый 15 13 5" xfId="29566"/>
    <cellStyle name="Финансовый 15 13 5 2" xfId="59488"/>
    <cellStyle name="Финансовый 15 13 6" xfId="29567"/>
    <cellStyle name="Финансовый 15 13 6 2" xfId="59489"/>
    <cellStyle name="Финансовый 15 13 7" xfId="29568"/>
    <cellStyle name="Финансовый 15 13 7 2" xfId="59490"/>
    <cellStyle name="Финансовый 15 13 8" xfId="29569"/>
    <cellStyle name="Финансовый 15 13 8 2" xfId="59491"/>
    <cellStyle name="Финансовый 15 13 9" xfId="29570"/>
    <cellStyle name="Финансовый 15 13 9 2" xfId="59492"/>
    <cellStyle name="Финансовый 15 14" xfId="29571"/>
    <cellStyle name="Финансовый 15 14 2" xfId="59493"/>
    <cellStyle name="Финансовый 15 15" xfId="29572"/>
    <cellStyle name="Финансовый 15 15 2" xfId="59494"/>
    <cellStyle name="Финансовый 15 16" xfId="29573"/>
    <cellStyle name="Финансовый 15 16 2" xfId="59495"/>
    <cellStyle name="Финансовый 15 17" xfId="29574"/>
    <cellStyle name="Финансовый 15 17 2" xfId="59496"/>
    <cellStyle name="Финансовый 15 18" xfId="29575"/>
    <cellStyle name="Финансовый 15 18 2" xfId="59497"/>
    <cellStyle name="Финансовый 15 19" xfId="29576"/>
    <cellStyle name="Финансовый 15 19 2" xfId="59498"/>
    <cellStyle name="Финансовый 15 2" xfId="29577"/>
    <cellStyle name="Финансовый 15 2 2" xfId="29578"/>
    <cellStyle name="Финансовый 15 2 2 2" xfId="59499"/>
    <cellStyle name="Финансовый 15 2 3" xfId="59500"/>
    <cellStyle name="Финансовый 15 20" xfId="29579"/>
    <cellStyle name="Финансовый 15 20 2" xfId="59501"/>
    <cellStyle name="Финансовый 15 21" xfId="29580"/>
    <cellStyle name="Финансовый 15 21 2" xfId="59502"/>
    <cellStyle name="Финансовый 15 22" xfId="29581"/>
    <cellStyle name="Финансовый 15 22 2" xfId="59503"/>
    <cellStyle name="Финансовый 15 23" xfId="29582"/>
    <cellStyle name="Финансовый 15 23 2" xfId="59504"/>
    <cellStyle name="Финансовый 15 24" xfId="29583"/>
    <cellStyle name="Финансовый 15 24 2" xfId="59505"/>
    <cellStyle name="Финансовый 15 25" xfId="29584"/>
    <cellStyle name="Финансовый 15 25 2" xfId="59506"/>
    <cellStyle name="Финансовый 15 26" xfId="29585"/>
    <cellStyle name="Финансовый 15 26 2" xfId="59507"/>
    <cellStyle name="Финансовый 15 27" xfId="29586"/>
    <cellStyle name="Финансовый 15 27 2" xfId="59508"/>
    <cellStyle name="Финансовый 15 28" xfId="29587"/>
    <cellStyle name="Финансовый 15 28 2" xfId="59509"/>
    <cellStyle name="Финансовый 15 29" xfId="29588"/>
    <cellStyle name="Финансовый 15 29 2" xfId="59510"/>
    <cellStyle name="Финансовый 15 3" xfId="29589"/>
    <cellStyle name="Финансовый 15 3 2" xfId="59511"/>
    <cellStyle name="Финансовый 15 30" xfId="29590"/>
    <cellStyle name="Финансовый 15 30 2" xfId="59512"/>
    <cellStyle name="Финансовый 15 31" xfId="29591"/>
    <cellStyle name="Финансовый 15 31 2" xfId="59513"/>
    <cellStyle name="Финансовый 15 32" xfId="29592"/>
    <cellStyle name="Финансовый 15 32 2" xfId="59514"/>
    <cellStyle name="Финансовый 15 33" xfId="59515"/>
    <cellStyle name="Финансовый 15 4" xfId="29593"/>
    <cellStyle name="Финансовый 15 4 2" xfId="59516"/>
    <cellStyle name="Финансовый 15 5" xfId="29594"/>
    <cellStyle name="Финансовый 15 5 2" xfId="59517"/>
    <cellStyle name="Финансовый 15 6" xfId="29595"/>
    <cellStyle name="Финансовый 15 6 2" xfId="59518"/>
    <cellStyle name="Финансовый 15 7" xfId="29596"/>
    <cellStyle name="Финансовый 15 7 2" xfId="59519"/>
    <cellStyle name="Финансовый 15 8" xfId="29597"/>
    <cellStyle name="Финансовый 15 8 2" xfId="59520"/>
    <cellStyle name="Финансовый 15 9" xfId="29598"/>
    <cellStyle name="Финансовый 15 9 10" xfId="29599"/>
    <cellStyle name="Финансовый 15 9 10 2" xfId="59521"/>
    <cellStyle name="Финансовый 15 9 11" xfId="29600"/>
    <cellStyle name="Финансовый 15 9 11 2" xfId="59522"/>
    <cellStyle name="Финансовый 15 9 12" xfId="29601"/>
    <cellStyle name="Финансовый 15 9 12 2" xfId="59523"/>
    <cellStyle name="Финансовый 15 9 13" xfId="29602"/>
    <cellStyle name="Финансовый 15 9 13 2" xfId="59524"/>
    <cellStyle name="Финансовый 15 9 14" xfId="29603"/>
    <cellStyle name="Финансовый 15 9 14 2" xfId="59525"/>
    <cellStyle name="Финансовый 15 9 15" xfId="29604"/>
    <cellStyle name="Финансовый 15 9 15 2" xfId="59526"/>
    <cellStyle name="Финансовый 15 9 16" xfId="29605"/>
    <cellStyle name="Финансовый 15 9 16 2" xfId="59527"/>
    <cellStyle name="Финансовый 15 9 17" xfId="29606"/>
    <cellStyle name="Финансовый 15 9 17 2" xfId="59528"/>
    <cellStyle name="Финансовый 15 9 18" xfId="29607"/>
    <cellStyle name="Финансовый 15 9 18 2" xfId="59529"/>
    <cellStyle name="Финансовый 15 9 19" xfId="29608"/>
    <cellStyle name="Финансовый 15 9 19 2" xfId="59530"/>
    <cellStyle name="Финансовый 15 9 2" xfId="29609"/>
    <cellStyle name="Финансовый 15 9 2 2" xfId="59531"/>
    <cellStyle name="Финансовый 15 9 20" xfId="29610"/>
    <cellStyle name="Финансовый 15 9 20 2" xfId="59532"/>
    <cellStyle name="Финансовый 15 9 21" xfId="29611"/>
    <cellStyle name="Финансовый 15 9 21 2" xfId="59533"/>
    <cellStyle name="Финансовый 15 9 22" xfId="29612"/>
    <cellStyle name="Финансовый 15 9 22 2" xfId="59534"/>
    <cellStyle name="Финансовый 15 9 23" xfId="29613"/>
    <cellStyle name="Финансовый 15 9 23 2" xfId="59535"/>
    <cellStyle name="Финансовый 15 9 24" xfId="59536"/>
    <cellStyle name="Финансовый 15 9 3" xfId="29614"/>
    <cellStyle name="Финансовый 15 9 3 2" xfId="59537"/>
    <cellStyle name="Финансовый 15 9 4" xfId="29615"/>
    <cellStyle name="Финансовый 15 9 4 2" xfId="59538"/>
    <cellStyle name="Финансовый 15 9 5" xfId="29616"/>
    <cellStyle name="Финансовый 15 9 5 2" xfId="59539"/>
    <cellStyle name="Финансовый 15 9 6" xfId="29617"/>
    <cellStyle name="Финансовый 15 9 6 2" xfId="59540"/>
    <cellStyle name="Финансовый 15 9 7" xfId="29618"/>
    <cellStyle name="Финансовый 15 9 7 2" xfId="59541"/>
    <cellStyle name="Финансовый 15 9 8" xfId="29619"/>
    <cellStyle name="Финансовый 15 9 8 2" xfId="59542"/>
    <cellStyle name="Финансовый 15 9 9" xfId="29620"/>
    <cellStyle name="Финансовый 15 9 9 2" xfId="59543"/>
    <cellStyle name="Финансовый 16" xfId="29621"/>
    <cellStyle name="Финансовый 16 2" xfId="59544"/>
    <cellStyle name="Финансовый 17" xfId="29622"/>
    <cellStyle name="Финансовый 17 10" xfId="29623"/>
    <cellStyle name="Финансовый 17 10 10" xfId="29624"/>
    <cellStyle name="Финансовый 17 10 10 2" xfId="59545"/>
    <cellStyle name="Финансовый 17 10 11" xfId="29625"/>
    <cellStyle name="Финансовый 17 10 11 2" xfId="59546"/>
    <cellStyle name="Финансовый 17 10 12" xfId="29626"/>
    <cellStyle name="Финансовый 17 10 12 2" xfId="59547"/>
    <cellStyle name="Финансовый 17 10 13" xfId="29627"/>
    <cellStyle name="Финансовый 17 10 13 2" xfId="59548"/>
    <cellStyle name="Финансовый 17 10 14" xfId="29628"/>
    <cellStyle name="Финансовый 17 10 14 2" xfId="59549"/>
    <cellStyle name="Финансовый 17 10 15" xfId="29629"/>
    <cellStyle name="Финансовый 17 10 15 2" xfId="59550"/>
    <cellStyle name="Финансовый 17 10 16" xfId="29630"/>
    <cellStyle name="Финансовый 17 10 16 2" xfId="59551"/>
    <cellStyle name="Финансовый 17 10 17" xfId="29631"/>
    <cellStyle name="Финансовый 17 10 17 2" xfId="59552"/>
    <cellStyle name="Финансовый 17 10 18" xfId="29632"/>
    <cellStyle name="Финансовый 17 10 18 2" xfId="59553"/>
    <cellStyle name="Финансовый 17 10 19" xfId="29633"/>
    <cellStyle name="Финансовый 17 10 19 2" xfId="59554"/>
    <cellStyle name="Финансовый 17 10 2" xfId="29634"/>
    <cellStyle name="Финансовый 17 10 2 2" xfId="59555"/>
    <cellStyle name="Финансовый 17 10 20" xfId="29635"/>
    <cellStyle name="Финансовый 17 10 20 2" xfId="59556"/>
    <cellStyle name="Финансовый 17 10 21" xfId="29636"/>
    <cellStyle name="Финансовый 17 10 21 2" xfId="59557"/>
    <cellStyle name="Финансовый 17 10 22" xfId="29637"/>
    <cellStyle name="Финансовый 17 10 22 2" xfId="59558"/>
    <cellStyle name="Финансовый 17 10 23" xfId="29638"/>
    <cellStyle name="Финансовый 17 10 23 2" xfId="59559"/>
    <cellStyle name="Финансовый 17 10 24" xfId="59560"/>
    <cellStyle name="Финансовый 17 10 3" xfId="29639"/>
    <cellStyle name="Финансовый 17 10 3 2" xfId="59561"/>
    <cellStyle name="Финансовый 17 10 4" xfId="29640"/>
    <cellStyle name="Финансовый 17 10 4 2" xfId="59562"/>
    <cellStyle name="Финансовый 17 10 5" xfId="29641"/>
    <cellStyle name="Финансовый 17 10 5 2" xfId="59563"/>
    <cellStyle name="Финансовый 17 10 6" xfId="29642"/>
    <cellStyle name="Финансовый 17 10 6 2" xfId="59564"/>
    <cellStyle name="Финансовый 17 10 7" xfId="29643"/>
    <cellStyle name="Финансовый 17 10 7 2" xfId="59565"/>
    <cellStyle name="Финансовый 17 10 8" xfId="29644"/>
    <cellStyle name="Финансовый 17 10 8 2" xfId="59566"/>
    <cellStyle name="Финансовый 17 10 9" xfId="29645"/>
    <cellStyle name="Финансовый 17 10 9 2" xfId="59567"/>
    <cellStyle name="Финансовый 17 11" xfId="29646"/>
    <cellStyle name="Финансовый 17 11 10" xfId="29647"/>
    <cellStyle name="Финансовый 17 11 10 2" xfId="59568"/>
    <cellStyle name="Финансовый 17 11 11" xfId="29648"/>
    <cellStyle name="Финансовый 17 11 11 2" xfId="59569"/>
    <cellStyle name="Финансовый 17 11 12" xfId="29649"/>
    <cellStyle name="Финансовый 17 11 12 2" xfId="59570"/>
    <cellStyle name="Финансовый 17 11 13" xfId="29650"/>
    <cellStyle name="Финансовый 17 11 13 2" xfId="59571"/>
    <cellStyle name="Финансовый 17 11 14" xfId="29651"/>
    <cellStyle name="Финансовый 17 11 14 2" xfId="59572"/>
    <cellStyle name="Финансовый 17 11 15" xfId="29652"/>
    <cellStyle name="Финансовый 17 11 15 2" xfId="59573"/>
    <cellStyle name="Финансовый 17 11 16" xfId="29653"/>
    <cellStyle name="Финансовый 17 11 16 2" xfId="59574"/>
    <cellStyle name="Финансовый 17 11 17" xfId="29654"/>
    <cellStyle name="Финансовый 17 11 17 2" xfId="59575"/>
    <cellStyle name="Финансовый 17 11 18" xfId="29655"/>
    <cellStyle name="Финансовый 17 11 18 2" xfId="59576"/>
    <cellStyle name="Финансовый 17 11 19" xfId="59577"/>
    <cellStyle name="Финансовый 17 11 2" xfId="29656"/>
    <cellStyle name="Финансовый 17 11 2 2" xfId="59578"/>
    <cellStyle name="Финансовый 17 11 3" xfId="29657"/>
    <cellStyle name="Финансовый 17 11 3 2" xfId="59579"/>
    <cellStyle name="Финансовый 17 11 4" xfId="29658"/>
    <cellStyle name="Финансовый 17 11 4 2" xfId="59580"/>
    <cellStyle name="Финансовый 17 11 5" xfId="29659"/>
    <cellStyle name="Финансовый 17 11 5 2" xfId="59581"/>
    <cellStyle name="Финансовый 17 11 6" xfId="29660"/>
    <cellStyle name="Финансовый 17 11 6 2" xfId="59582"/>
    <cellStyle name="Финансовый 17 11 7" xfId="29661"/>
    <cellStyle name="Финансовый 17 11 7 2" xfId="59583"/>
    <cellStyle name="Финансовый 17 11 8" xfId="29662"/>
    <cellStyle name="Финансовый 17 11 8 2" xfId="59584"/>
    <cellStyle name="Финансовый 17 11 9" xfId="29663"/>
    <cellStyle name="Финансовый 17 11 9 2" xfId="59585"/>
    <cellStyle name="Финансовый 17 12" xfId="29664"/>
    <cellStyle name="Финансовый 17 12 10" xfId="29665"/>
    <cellStyle name="Финансовый 17 12 10 2" xfId="59586"/>
    <cellStyle name="Финансовый 17 12 11" xfId="29666"/>
    <cellStyle name="Финансовый 17 12 11 2" xfId="59587"/>
    <cellStyle name="Финансовый 17 12 12" xfId="29667"/>
    <cellStyle name="Финансовый 17 12 12 2" xfId="59588"/>
    <cellStyle name="Финансовый 17 12 13" xfId="29668"/>
    <cellStyle name="Финансовый 17 12 13 2" xfId="59589"/>
    <cellStyle name="Финансовый 17 12 14" xfId="29669"/>
    <cellStyle name="Финансовый 17 12 14 2" xfId="59590"/>
    <cellStyle name="Финансовый 17 12 15" xfId="29670"/>
    <cellStyle name="Финансовый 17 12 15 2" xfId="59591"/>
    <cellStyle name="Финансовый 17 12 16" xfId="29671"/>
    <cellStyle name="Финансовый 17 12 16 2" xfId="59592"/>
    <cellStyle name="Финансовый 17 12 17" xfId="29672"/>
    <cellStyle name="Финансовый 17 12 17 2" xfId="59593"/>
    <cellStyle name="Финансовый 17 12 18" xfId="29673"/>
    <cellStyle name="Финансовый 17 12 18 2" xfId="59594"/>
    <cellStyle name="Финансовый 17 12 19" xfId="59595"/>
    <cellStyle name="Финансовый 17 12 2" xfId="29674"/>
    <cellStyle name="Финансовый 17 12 2 2" xfId="59596"/>
    <cellStyle name="Финансовый 17 12 3" xfId="29675"/>
    <cellStyle name="Финансовый 17 12 3 2" xfId="59597"/>
    <cellStyle name="Финансовый 17 12 4" xfId="29676"/>
    <cellStyle name="Финансовый 17 12 4 2" xfId="59598"/>
    <cellStyle name="Финансовый 17 12 5" xfId="29677"/>
    <cellStyle name="Финансовый 17 12 5 2" xfId="59599"/>
    <cellStyle name="Финансовый 17 12 6" xfId="29678"/>
    <cellStyle name="Финансовый 17 12 6 2" xfId="59600"/>
    <cellStyle name="Финансовый 17 12 7" xfId="29679"/>
    <cellStyle name="Финансовый 17 12 7 2" xfId="59601"/>
    <cellStyle name="Финансовый 17 12 8" xfId="29680"/>
    <cellStyle name="Финансовый 17 12 8 2" xfId="59602"/>
    <cellStyle name="Финансовый 17 12 9" xfId="29681"/>
    <cellStyle name="Финансовый 17 12 9 2" xfId="59603"/>
    <cellStyle name="Финансовый 17 13" xfId="29682"/>
    <cellStyle name="Финансовый 17 13 10" xfId="29683"/>
    <cellStyle name="Финансовый 17 13 10 2" xfId="59604"/>
    <cellStyle name="Финансовый 17 13 11" xfId="29684"/>
    <cellStyle name="Финансовый 17 13 11 2" xfId="59605"/>
    <cellStyle name="Финансовый 17 13 12" xfId="29685"/>
    <cellStyle name="Финансовый 17 13 12 2" xfId="59606"/>
    <cellStyle name="Финансовый 17 13 13" xfId="29686"/>
    <cellStyle name="Финансовый 17 13 13 2" xfId="59607"/>
    <cellStyle name="Финансовый 17 13 14" xfId="29687"/>
    <cellStyle name="Финансовый 17 13 14 2" xfId="59608"/>
    <cellStyle name="Финансовый 17 13 15" xfId="29688"/>
    <cellStyle name="Финансовый 17 13 15 2" xfId="59609"/>
    <cellStyle name="Финансовый 17 13 16" xfId="29689"/>
    <cellStyle name="Финансовый 17 13 16 2" xfId="59610"/>
    <cellStyle name="Финансовый 17 13 17" xfId="29690"/>
    <cellStyle name="Финансовый 17 13 17 2" xfId="59611"/>
    <cellStyle name="Финансовый 17 13 18" xfId="29691"/>
    <cellStyle name="Финансовый 17 13 18 2" xfId="59612"/>
    <cellStyle name="Финансовый 17 13 19" xfId="59613"/>
    <cellStyle name="Финансовый 17 13 2" xfId="29692"/>
    <cellStyle name="Финансовый 17 13 2 2" xfId="59614"/>
    <cellStyle name="Финансовый 17 13 3" xfId="29693"/>
    <cellStyle name="Финансовый 17 13 3 2" xfId="59615"/>
    <cellStyle name="Финансовый 17 13 4" xfId="29694"/>
    <cellStyle name="Финансовый 17 13 4 2" xfId="59616"/>
    <cellStyle name="Финансовый 17 13 5" xfId="29695"/>
    <cellStyle name="Финансовый 17 13 5 2" xfId="59617"/>
    <cellStyle name="Финансовый 17 13 6" xfId="29696"/>
    <cellStyle name="Финансовый 17 13 6 2" xfId="59618"/>
    <cellStyle name="Финансовый 17 13 7" xfId="29697"/>
    <cellStyle name="Финансовый 17 13 7 2" xfId="59619"/>
    <cellStyle name="Финансовый 17 13 8" xfId="29698"/>
    <cellStyle name="Финансовый 17 13 8 2" xfId="59620"/>
    <cellStyle name="Финансовый 17 13 9" xfId="29699"/>
    <cellStyle name="Финансовый 17 13 9 2" xfId="59621"/>
    <cellStyle name="Финансовый 17 14" xfId="29700"/>
    <cellStyle name="Финансовый 17 14 2" xfId="59622"/>
    <cellStyle name="Финансовый 17 15" xfId="29701"/>
    <cellStyle name="Финансовый 17 15 2" xfId="59623"/>
    <cellStyle name="Финансовый 17 16" xfId="29702"/>
    <cellStyle name="Финансовый 17 16 2" xfId="59624"/>
    <cellStyle name="Финансовый 17 17" xfId="29703"/>
    <cellStyle name="Финансовый 17 17 2" xfId="59625"/>
    <cellStyle name="Финансовый 17 18" xfId="29704"/>
    <cellStyle name="Финансовый 17 18 2" xfId="59626"/>
    <cellStyle name="Финансовый 17 19" xfId="29705"/>
    <cellStyle name="Финансовый 17 19 2" xfId="59627"/>
    <cellStyle name="Финансовый 17 2" xfId="29706"/>
    <cellStyle name="Финансовый 17 2 2" xfId="29707"/>
    <cellStyle name="Финансовый 17 2 2 2" xfId="59628"/>
    <cellStyle name="Финансовый 17 2 3" xfId="59629"/>
    <cellStyle name="Финансовый 17 20" xfId="29708"/>
    <cellStyle name="Финансовый 17 20 2" xfId="59630"/>
    <cellStyle name="Финансовый 17 21" xfId="29709"/>
    <cellStyle name="Финансовый 17 21 2" xfId="59631"/>
    <cellStyle name="Финансовый 17 22" xfId="29710"/>
    <cellStyle name="Финансовый 17 22 2" xfId="59632"/>
    <cellStyle name="Финансовый 17 23" xfId="29711"/>
    <cellStyle name="Финансовый 17 23 2" xfId="59633"/>
    <cellStyle name="Финансовый 17 24" xfId="29712"/>
    <cellStyle name="Финансовый 17 24 2" xfId="59634"/>
    <cellStyle name="Финансовый 17 25" xfId="29713"/>
    <cellStyle name="Финансовый 17 25 2" xfId="59635"/>
    <cellStyle name="Финансовый 17 26" xfId="29714"/>
    <cellStyle name="Финансовый 17 26 2" xfId="59636"/>
    <cellStyle name="Финансовый 17 27" xfId="29715"/>
    <cellStyle name="Финансовый 17 27 2" xfId="59637"/>
    <cellStyle name="Финансовый 17 28" xfId="29716"/>
    <cellStyle name="Финансовый 17 28 2" xfId="59638"/>
    <cellStyle name="Финансовый 17 29" xfId="29717"/>
    <cellStyle name="Финансовый 17 29 2" xfId="59639"/>
    <cellStyle name="Финансовый 17 3" xfId="29718"/>
    <cellStyle name="Финансовый 17 3 2" xfId="59640"/>
    <cellStyle name="Финансовый 17 30" xfId="29719"/>
    <cellStyle name="Финансовый 17 30 2" xfId="59641"/>
    <cellStyle name="Финансовый 17 31" xfId="29720"/>
    <cellStyle name="Финансовый 17 31 2" xfId="59642"/>
    <cellStyle name="Финансовый 17 32" xfId="29721"/>
    <cellStyle name="Финансовый 17 32 2" xfId="59643"/>
    <cellStyle name="Финансовый 17 33" xfId="59644"/>
    <cellStyle name="Финансовый 17 4" xfId="29722"/>
    <cellStyle name="Финансовый 17 4 2" xfId="59645"/>
    <cellStyle name="Финансовый 17 5" xfId="29723"/>
    <cellStyle name="Финансовый 17 5 2" xfId="59646"/>
    <cellStyle name="Финансовый 17 6" xfId="29724"/>
    <cellStyle name="Финансовый 17 6 2" xfId="59647"/>
    <cellStyle name="Финансовый 17 7" xfId="29725"/>
    <cellStyle name="Финансовый 17 7 2" xfId="59648"/>
    <cellStyle name="Финансовый 17 8" xfId="29726"/>
    <cellStyle name="Финансовый 17 8 2" xfId="59649"/>
    <cellStyle name="Финансовый 17 9" xfId="29727"/>
    <cellStyle name="Финансовый 17 9 10" xfId="29728"/>
    <cellStyle name="Финансовый 17 9 10 2" xfId="59650"/>
    <cellStyle name="Финансовый 17 9 11" xfId="29729"/>
    <cellStyle name="Финансовый 17 9 11 2" xfId="59651"/>
    <cellStyle name="Финансовый 17 9 12" xfId="29730"/>
    <cellStyle name="Финансовый 17 9 12 2" xfId="59652"/>
    <cellStyle name="Финансовый 17 9 13" xfId="29731"/>
    <cellStyle name="Финансовый 17 9 13 2" xfId="59653"/>
    <cellStyle name="Финансовый 17 9 14" xfId="29732"/>
    <cellStyle name="Финансовый 17 9 14 2" xfId="59654"/>
    <cellStyle name="Финансовый 17 9 15" xfId="29733"/>
    <cellStyle name="Финансовый 17 9 15 2" xfId="59655"/>
    <cellStyle name="Финансовый 17 9 16" xfId="29734"/>
    <cellStyle name="Финансовый 17 9 16 2" xfId="59656"/>
    <cellStyle name="Финансовый 17 9 17" xfId="29735"/>
    <cellStyle name="Финансовый 17 9 17 2" xfId="59657"/>
    <cellStyle name="Финансовый 17 9 18" xfId="29736"/>
    <cellStyle name="Финансовый 17 9 18 2" xfId="59658"/>
    <cellStyle name="Финансовый 17 9 19" xfId="29737"/>
    <cellStyle name="Финансовый 17 9 19 2" xfId="59659"/>
    <cellStyle name="Финансовый 17 9 2" xfId="29738"/>
    <cellStyle name="Финансовый 17 9 2 2" xfId="59660"/>
    <cellStyle name="Финансовый 17 9 20" xfId="29739"/>
    <cellStyle name="Финансовый 17 9 20 2" xfId="59661"/>
    <cellStyle name="Финансовый 17 9 21" xfId="29740"/>
    <cellStyle name="Финансовый 17 9 21 2" xfId="59662"/>
    <cellStyle name="Финансовый 17 9 22" xfId="29741"/>
    <cellStyle name="Финансовый 17 9 22 2" xfId="59663"/>
    <cellStyle name="Финансовый 17 9 23" xfId="29742"/>
    <cellStyle name="Финансовый 17 9 23 2" xfId="59664"/>
    <cellStyle name="Финансовый 17 9 24" xfId="59665"/>
    <cellStyle name="Финансовый 17 9 3" xfId="29743"/>
    <cellStyle name="Финансовый 17 9 3 2" xfId="59666"/>
    <cellStyle name="Финансовый 17 9 4" xfId="29744"/>
    <cellStyle name="Финансовый 17 9 4 2" xfId="59667"/>
    <cellStyle name="Финансовый 17 9 5" xfId="29745"/>
    <cellStyle name="Финансовый 17 9 5 2" xfId="59668"/>
    <cellStyle name="Финансовый 17 9 6" xfId="29746"/>
    <cellStyle name="Финансовый 17 9 6 2" xfId="59669"/>
    <cellStyle name="Финансовый 17 9 7" xfId="29747"/>
    <cellStyle name="Финансовый 17 9 7 2" xfId="59670"/>
    <cellStyle name="Финансовый 17 9 8" xfId="29748"/>
    <cellStyle name="Финансовый 17 9 8 2" xfId="59671"/>
    <cellStyle name="Финансовый 17 9 9" xfId="29749"/>
    <cellStyle name="Финансовый 17 9 9 2" xfId="59672"/>
    <cellStyle name="Финансовый 18" xfId="29750"/>
    <cellStyle name="Финансовый 18 2" xfId="59673"/>
    <cellStyle name="Финансовый 19" xfId="29751"/>
    <cellStyle name="Финансовый 19 2" xfId="59674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5"/>
    <cellStyle name="Финансовый 2 15" xfId="29757"/>
    <cellStyle name="Финансовый 2 15 2" xfId="59676"/>
    <cellStyle name="Финансовый 2 16" xfId="29758"/>
    <cellStyle name="Финансовый 2 16 2" xfId="59677"/>
    <cellStyle name="Финансовый 2 17" xfId="29759"/>
    <cellStyle name="Финансовый 2 17 2" xfId="59678"/>
    <cellStyle name="Финансовый 2 18" xfId="29760"/>
    <cellStyle name="Финансовый 2 18 2" xfId="59679"/>
    <cellStyle name="Финансовый 2 19" xfId="29761"/>
    <cellStyle name="Финансовый 2 19 2" xfId="59680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1"/>
    <cellStyle name="Финансовый 2 21" xfId="29785"/>
    <cellStyle name="Финансовый 2 21 2" xfId="59682"/>
    <cellStyle name="Финансовый 2 22" xfId="29786"/>
    <cellStyle name="Финансовый 2 22 2" xfId="59683"/>
    <cellStyle name="Финансовый 2 23" xfId="29787"/>
    <cellStyle name="Финансовый 2 23 2" xfId="59684"/>
    <cellStyle name="Финансовый 2 24" xfId="29788"/>
    <cellStyle name="Финансовый 2 24 2" xfId="59685"/>
    <cellStyle name="Финансовый 2 25" xfId="29789"/>
    <cellStyle name="Финансовый 2 25 2" xfId="59686"/>
    <cellStyle name="Финансовый 2 26" xfId="29790"/>
    <cellStyle name="Финансовый 2 26 2" xfId="59687"/>
    <cellStyle name="Финансовый 2 27" xfId="29791"/>
    <cellStyle name="Финансовый 2 27 2" xfId="59688"/>
    <cellStyle name="Финансовый 2 28" xfId="29792"/>
    <cellStyle name="Финансовый 2 28 2" xfId="59689"/>
    <cellStyle name="Финансовый 2 29" xfId="29793"/>
    <cellStyle name="Финансовый 2 29 2" xfId="59690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19" xfId="60521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1"/>
    <cellStyle name="Финансовый 2 34" xfId="29816"/>
    <cellStyle name="Финансовый 2 34 2" xfId="59692"/>
    <cellStyle name="Финансовый 2 35" xfId="29817"/>
    <cellStyle name="Финансовый 2 35 2" xfId="59693"/>
    <cellStyle name="Финансовый 2 36" xfId="29818"/>
    <cellStyle name="Финансовый 2 36 2" xfId="59694"/>
    <cellStyle name="Финансовый 2 37" xfId="29819"/>
    <cellStyle name="Финансовый 2 37 2" xfId="59695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6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7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8"/>
    <cellStyle name="Финансовый 21" xfId="29897"/>
    <cellStyle name="Финансовый 21 2" xfId="59699"/>
    <cellStyle name="Финансовый 22" xfId="29898"/>
    <cellStyle name="Финансовый 22 2" xfId="59700"/>
    <cellStyle name="Финансовый 23" xfId="29899"/>
    <cellStyle name="Финансовый 23 2" xfId="59701"/>
    <cellStyle name="Финансовый 24" xfId="29900"/>
    <cellStyle name="Финансовый 24 2" xfId="59702"/>
    <cellStyle name="Финансовый 25" xfId="29901"/>
    <cellStyle name="Финансовый 25 2" xfId="59703"/>
    <cellStyle name="Финансовый 26" xfId="29902"/>
    <cellStyle name="Финансовый 26 2" xfId="59704"/>
    <cellStyle name="Финансовый 27" xfId="29903"/>
    <cellStyle name="Финансовый 27 2" xfId="59705"/>
    <cellStyle name="Финансовый 28" xfId="29904"/>
    <cellStyle name="Финансовый 28 2" xfId="59706"/>
    <cellStyle name="Финансовый 29" xfId="29905"/>
    <cellStyle name="Финансовый 29 2" xfId="59707"/>
    <cellStyle name="Финансовый 3" xfId="29906"/>
    <cellStyle name="Финансовый 3 2" xfId="29907"/>
    <cellStyle name="Финансовый 3 2 2" xfId="29908"/>
    <cellStyle name="Финансовый 3 2 2 2" xfId="59708"/>
    <cellStyle name="Финансовый 3 2 3" xfId="59709"/>
    <cellStyle name="Финансовый 3 3" xfId="29909"/>
    <cellStyle name="Финансовый 3 3 2" xfId="59710"/>
    <cellStyle name="Финансовый 3 4" xfId="29910"/>
    <cellStyle name="Финансовый 3 4 2" xfId="59711"/>
    <cellStyle name="Финансовый 3 5" xfId="29911"/>
    <cellStyle name="Финансовый 3 5 2" xfId="59712"/>
    <cellStyle name="Финансовый 3 6" xfId="29912"/>
    <cellStyle name="Финансовый 3 6 2" xfId="59713"/>
    <cellStyle name="Финансовый 3 7" xfId="29913"/>
    <cellStyle name="Финансовый 3 7 2" xfId="59714"/>
    <cellStyle name="Финансовый 3 8" xfId="59715"/>
    <cellStyle name="Финансовый 3 9" xfId="59716"/>
    <cellStyle name="Финансовый 30" xfId="29914"/>
    <cellStyle name="Финансовый 30 2" xfId="59717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8"/>
    <cellStyle name="Финансовый 4 11" xfId="29933"/>
    <cellStyle name="Финансовый 4 11 2" xfId="59719"/>
    <cellStyle name="Финансовый 4 12" xfId="29934"/>
    <cellStyle name="Финансовый 4 12 2" xfId="59720"/>
    <cellStyle name="Финансовый 4 13" xfId="29935"/>
    <cellStyle name="Финансовый 4 13 2" xfId="59721"/>
    <cellStyle name="Финансовый 4 14" xfId="29936"/>
    <cellStyle name="Финансовый 4 14 2" xfId="59722"/>
    <cellStyle name="Финансовый 4 15" xfId="29937"/>
    <cellStyle name="Финансовый 4 15 2" xfId="59723"/>
    <cellStyle name="Финансовый 4 16" xfId="29938"/>
    <cellStyle name="Финансовый 4 16 2" xfId="59724"/>
    <cellStyle name="Финансовый 4 17" xfId="29939"/>
    <cellStyle name="Финансовый 4 17 2" xfId="59725"/>
    <cellStyle name="Финансовый 4 18" xfId="29940"/>
    <cellStyle name="Финансовый 4 18 2" xfId="59726"/>
    <cellStyle name="Финансовый 4 19" xfId="29941"/>
    <cellStyle name="Финансовый 4 19 2" xfId="59727"/>
    <cellStyle name="Финансовый 4 2" xfId="29942"/>
    <cellStyle name="Финансовый 4 2 2" xfId="59728"/>
    <cellStyle name="Финансовый 4 20" xfId="29943"/>
    <cellStyle name="Финансовый 4 20 2" xfId="59729"/>
    <cellStyle name="Финансовый 4 21" xfId="29944"/>
    <cellStyle name="Финансовый 4 21 2" xfId="59730"/>
    <cellStyle name="Финансовый 4 22" xfId="29945"/>
    <cellStyle name="Финансовый 4 22 2" xfId="59731"/>
    <cellStyle name="Финансовый 4 23" xfId="29946"/>
    <cellStyle name="Финансовый 4 23 2" xfId="59732"/>
    <cellStyle name="Финансовый 4 24" xfId="29947"/>
    <cellStyle name="Финансовый 4 24 2" xfId="59733"/>
    <cellStyle name="Финансовый 4 25" xfId="59734"/>
    <cellStyle name="Финансовый 4 26" xfId="59735"/>
    <cellStyle name="Финансовый 4 3" xfId="29948"/>
    <cellStyle name="Финансовый 4 3 2" xfId="59736"/>
    <cellStyle name="Финансовый 4 4" xfId="29949"/>
    <cellStyle name="Финансовый 4 4 2" xfId="59737"/>
    <cellStyle name="Финансовый 4 5" xfId="29950"/>
    <cellStyle name="Финансовый 4 5 2" xfId="59738"/>
    <cellStyle name="Финансовый 4 6" xfId="29951"/>
    <cellStyle name="Финансовый 4 6 2" xfId="59739"/>
    <cellStyle name="Финансовый 4 7" xfId="29952"/>
    <cellStyle name="Финансовый 4 7 2" xfId="59740"/>
    <cellStyle name="Финансовый 4 8" xfId="29953"/>
    <cellStyle name="Финансовый 4 8 2" xfId="59741"/>
    <cellStyle name="Финансовый 4 9" xfId="29954"/>
    <cellStyle name="Финансовый 4 9 2" xfId="59742"/>
    <cellStyle name="Финансовый 40" xfId="29955"/>
    <cellStyle name="Финансовый 41" xfId="29956"/>
    <cellStyle name="Финансовый 42" xfId="29957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8"/>
    <cellStyle name="Финансовый 5 10" xfId="29959"/>
    <cellStyle name="Финансовый 5 10 10" xfId="29960"/>
    <cellStyle name="Финансовый 5 10 10 2" xfId="59750"/>
    <cellStyle name="Финансовый 5 10 11" xfId="29961"/>
    <cellStyle name="Финансовый 5 10 11 2" xfId="59751"/>
    <cellStyle name="Финансовый 5 10 12" xfId="29962"/>
    <cellStyle name="Финансовый 5 10 12 2" xfId="59752"/>
    <cellStyle name="Финансовый 5 10 13" xfId="29963"/>
    <cellStyle name="Финансовый 5 10 13 2" xfId="59753"/>
    <cellStyle name="Финансовый 5 10 14" xfId="29964"/>
    <cellStyle name="Финансовый 5 10 14 2" xfId="59754"/>
    <cellStyle name="Финансовый 5 10 15" xfId="29965"/>
    <cellStyle name="Финансовый 5 10 15 2" xfId="59755"/>
    <cellStyle name="Финансовый 5 10 16" xfId="29966"/>
    <cellStyle name="Финансовый 5 10 16 2" xfId="59756"/>
    <cellStyle name="Финансовый 5 10 17" xfId="29967"/>
    <cellStyle name="Финансовый 5 10 17 2" xfId="59757"/>
    <cellStyle name="Финансовый 5 10 18" xfId="29968"/>
    <cellStyle name="Финансовый 5 10 18 2" xfId="59758"/>
    <cellStyle name="Финансовый 5 10 19" xfId="29969"/>
    <cellStyle name="Финансовый 5 10 19 2" xfId="59759"/>
    <cellStyle name="Финансовый 5 10 2" xfId="29970"/>
    <cellStyle name="Финансовый 5 10 2 2" xfId="59760"/>
    <cellStyle name="Финансовый 5 10 20" xfId="29971"/>
    <cellStyle name="Финансовый 5 10 20 2" xfId="59761"/>
    <cellStyle name="Финансовый 5 10 21" xfId="29972"/>
    <cellStyle name="Финансовый 5 10 21 2" xfId="59762"/>
    <cellStyle name="Финансовый 5 10 22" xfId="29973"/>
    <cellStyle name="Финансовый 5 10 22 2" xfId="59763"/>
    <cellStyle name="Финансовый 5 10 23" xfId="29974"/>
    <cellStyle name="Финансовый 5 10 23 2" xfId="59764"/>
    <cellStyle name="Финансовый 5 10 24" xfId="59765"/>
    <cellStyle name="Финансовый 5 10 3" xfId="29975"/>
    <cellStyle name="Финансовый 5 10 3 2" xfId="59766"/>
    <cellStyle name="Финансовый 5 10 4" xfId="29976"/>
    <cellStyle name="Финансовый 5 10 4 2" xfId="59767"/>
    <cellStyle name="Финансовый 5 10 5" xfId="29977"/>
    <cellStyle name="Финансовый 5 10 5 2" xfId="59768"/>
    <cellStyle name="Финансовый 5 10 6" xfId="29978"/>
    <cellStyle name="Финансовый 5 10 6 2" xfId="59769"/>
    <cellStyle name="Финансовый 5 10 7" xfId="29979"/>
    <cellStyle name="Финансовый 5 10 7 2" xfId="59770"/>
    <cellStyle name="Финансовый 5 10 8" xfId="29980"/>
    <cellStyle name="Финансовый 5 10 8 2" xfId="59771"/>
    <cellStyle name="Финансовый 5 10 9" xfId="29981"/>
    <cellStyle name="Финансовый 5 10 9 2" xfId="59772"/>
    <cellStyle name="Финансовый 5 11" xfId="29982"/>
    <cellStyle name="Финансовый 5 11 10" xfId="29983"/>
    <cellStyle name="Финансовый 5 11 10 2" xfId="59773"/>
    <cellStyle name="Финансовый 5 11 11" xfId="29984"/>
    <cellStyle name="Финансовый 5 11 11 2" xfId="59774"/>
    <cellStyle name="Финансовый 5 11 12" xfId="29985"/>
    <cellStyle name="Финансовый 5 11 12 2" xfId="59775"/>
    <cellStyle name="Финансовый 5 11 13" xfId="29986"/>
    <cellStyle name="Финансовый 5 11 13 2" xfId="59776"/>
    <cellStyle name="Финансовый 5 11 14" xfId="29987"/>
    <cellStyle name="Финансовый 5 11 14 2" xfId="59777"/>
    <cellStyle name="Финансовый 5 11 15" xfId="29988"/>
    <cellStyle name="Финансовый 5 11 15 2" xfId="59778"/>
    <cellStyle name="Финансовый 5 11 16" xfId="29989"/>
    <cellStyle name="Финансовый 5 11 16 2" xfId="59779"/>
    <cellStyle name="Финансовый 5 11 17" xfId="29990"/>
    <cellStyle name="Финансовый 5 11 17 2" xfId="59780"/>
    <cellStyle name="Финансовый 5 11 18" xfId="29991"/>
    <cellStyle name="Финансовый 5 11 18 2" xfId="59781"/>
    <cellStyle name="Финансовый 5 11 19" xfId="59782"/>
    <cellStyle name="Финансовый 5 11 2" xfId="29992"/>
    <cellStyle name="Финансовый 5 11 2 2" xfId="59783"/>
    <cellStyle name="Финансовый 5 11 3" xfId="29993"/>
    <cellStyle name="Финансовый 5 11 3 2" xfId="59784"/>
    <cellStyle name="Финансовый 5 11 4" xfId="29994"/>
    <cellStyle name="Финансовый 5 11 4 2" xfId="59785"/>
    <cellStyle name="Финансовый 5 11 5" xfId="29995"/>
    <cellStyle name="Финансовый 5 11 5 2" xfId="59786"/>
    <cellStyle name="Финансовый 5 11 6" xfId="29996"/>
    <cellStyle name="Финансовый 5 11 6 2" xfId="59787"/>
    <cellStyle name="Финансовый 5 11 7" xfId="29997"/>
    <cellStyle name="Финансовый 5 11 7 2" xfId="59788"/>
    <cellStyle name="Финансовый 5 11 8" xfId="29998"/>
    <cellStyle name="Финансовый 5 11 8 2" xfId="59789"/>
    <cellStyle name="Финансовый 5 11 9" xfId="29999"/>
    <cellStyle name="Финансовый 5 11 9 2" xfId="59790"/>
    <cellStyle name="Финансовый 5 12" xfId="30000"/>
    <cellStyle name="Финансовый 5 12 10" xfId="30001"/>
    <cellStyle name="Финансовый 5 12 10 2" xfId="59791"/>
    <cellStyle name="Финансовый 5 12 11" xfId="30002"/>
    <cellStyle name="Финансовый 5 12 11 2" xfId="59792"/>
    <cellStyle name="Финансовый 5 12 12" xfId="30003"/>
    <cellStyle name="Финансовый 5 12 12 2" xfId="59793"/>
    <cellStyle name="Финансовый 5 12 13" xfId="30004"/>
    <cellStyle name="Финансовый 5 12 13 2" xfId="59794"/>
    <cellStyle name="Финансовый 5 12 14" xfId="30005"/>
    <cellStyle name="Финансовый 5 12 14 2" xfId="59795"/>
    <cellStyle name="Финансовый 5 12 15" xfId="30006"/>
    <cellStyle name="Финансовый 5 12 15 2" xfId="59796"/>
    <cellStyle name="Финансовый 5 12 16" xfId="30007"/>
    <cellStyle name="Финансовый 5 12 16 2" xfId="59797"/>
    <cellStyle name="Финансовый 5 12 17" xfId="30008"/>
    <cellStyle name="Финансовый 5 12 17 2" xfId="59798"/>
    <cellStyle name="Финансовый 5 12 18" xfId="30009"/>
    <cellStyle name="Финансовый 5 12 18 2" xfId="59799"/>
    <cellStyle name="Финансовый 5 12 19" xfId="59800"/>
    <cellStyle name="Финансовый 5 12 2" xfId="30010"/>
    <cellStyle name="Финансовый 5 12 2 2" xfId="59801"/>
    <cellStyle name="Финансовый 5 12 3" xfId="30011"/>
    <cellStyle name="Финансовый 5 12 3 2" xfId="59802"/>
    <cellStyle name="Финансовый 5 12 4" xfId="30012"/>
    <cellStyle name="Финансовый 5 12 4 2" xfId="59803"/>
    <cellStyle name="Финансовый 5 12 5" xfId="30013"/>
    <cellStyle name="Финансовый 5 12 5 2" xfId="59804"/>
    <cellStyle name="Финансовый 5 12 6" xfId="30014"/>
    <cellStyle name="Финансовый 5 12 6 2" xfId="59805"/>
    <cellStyle name="Финансовый 5 12 7" xfId="30015"/>
    <cellStyle name="Финансовый 5 12 7 2" xfId="59806"/>
    <cellStyle name="Финансовый 5 12 8" xfId="30016"/>
    <cellStyle name="Финансовый 5 12 8 2" xfId="59807"/>
    <cellStyle name="Финансовый 5 12 9" xfId="30017"/>
    <cellStyle name="Финансовый 5 12 9 2" xfId="59808"/>
    <cellStyle name="Финансовый 5 13" xfId="30018"/>
    <cellStyle name="Финансовый 5 13 10" xfId="30019"/>
    <cellStyle name="Финансовый 5 13 10 2" xfId="59809"/>
    <cellStyle name="Финансовый 5 13 11" xfId="30020"/>
    <cellStyle name="Финансовый 5 13 11 2" xfId="59810"/>
    <cellStyle name="Финансовый 5 13 12" xfId="30021"/>
    <cellStyle name="Финансовый 5 13 12 2" xfId="59811"/>
    <cellStyle name="Финансовый 5 13 13" xfId="30022"/>
    <cellStyle name="Финансовый 5 13 13 2" xfId="59812"/>
    <cellStyle name="Финансовый 5 13 14" xfId="30023"/>
    <cellStyle name="Финансовый 5 13 14 2" xfId="59813"/>
    <cellStyle name="Финансовый 5 13 15" xfId="30024"/>
    <cellStyle name="Финансовый 5 13 15 2" xfId="59814"/>
    <cellStyle name="Финансовый 5 13 16" xfId="30025"/>
    <cellStyle name="Финансовый 5 13 16 2" xfId="59815"/>
    <cellStyle name="Финансовый 5 13 17" xfId="30026"/>
    <cellStyle name="Финансовый 5 13 17 2" xfId="59816"/>
    <cellStyle name="Финансовый 5 13 18" xfId="30027"/>
    <cellStyle name="Финансовый 5 13 18 2" xfId="59817"/>
    <cellStyle name="Финансовый 5 13 19" xfId="59818"/>
    <cellStyle name="Финансовый 5 13 2" xfId="30028"/>
    <cellStyle name="Финансовый 5 13 2 2" xfId="59819"/>
    <cellStyle name="Финансовый 5 13 3" xfId="30029"/>
    <cellStyle name="Финансовый 5 13 3 2" xfId="59820"/>
    <cellStyle name="Финансовый 5 13 4" xfId="30030"/>
    <cellStyle name="Финансовый 5 13 4 2" xfId="59821"/>
    <cellStyle name="Финансовый 5 13 5" xfId="30031"/>
    <cellStyle name="Финансовый 5 13 5 2" xfId="59822"/>
    <cellStyle name="Финансовый 5 13 6" xfId="30032"/>
    <cellStyle name="Финансовый 5 13 6 2" xfId="59823"/>
    <cellStyle name="Финансовый 5 13 7" xfId="30033"/>
    <cellStyle name="Финансовый 5 13 7 2" xfId="59824"/>
    <cellStyle name="Финансовый 5 13 8" xfId="30034"/>
    <cellStyle name="Финансовый 5 13 8 2" xfId="59825"/>
    <cellStyle name="Финансовый 5 13 9" xfId="30035"/>
    <cellStyle name="Финансовый 5 13 9 2" xfId="59826"/>
    <cellStyle name="Финансовый 5 14" xfId="30036"/>
    <cellStyle name="Финансовый 5 14 2" xfId="59827"/>
    <cellStyle name="Финансовый 5 15" xfId="30037"/>
    <cellStyle name="Финансовый 5 15 2" xfId="59828"/>
    <cellStyle name="Финансовый 5 16" xfId="30038"/>
    <cellStyle name="Финансовый 5 16 2" xfId="59829"/>
    <cellStyle name="Финансовый 5 17" xfId="30039"/>
    <cellStyle name="Финансовый 5 17 2" xfId="59830"/>
    <cellStyle name="Финансовый 5 18" xfId="30040"/>
    <cellStyle name="Финансовый 5 18 2" xfId="59831"/>
    <cellStyle name="Финансовый 5 19" xfId="30041"/>
    <cellStyle name="Финансовый 5 19 2" xfId="59832"/>
    <cellStyle name="Финансовый 5 2" xfId="30042"/>
    <cellStyle name="Финансовый 5 2 2" xfId="30043"/>
    <cellStyle name="Финансовый 5 2 2 10" xfId="30044"/>
    <cellStyle name="Финансовый 5 2 2 10 2" xfId="59833"/>
    <cellStyle name="Финансовый 5 2 2 11" xfId="30045"/>
    <cellStyle name="Финансовый 5 2 2 11 2" xfId="59834"/>
    <cellStyle name="Финансовый 5 2 2 12" xfId="30046"/>
    <cellStyle name="Финансовый 5 2 2 12 2" xfId="59835"/>
    <cellStyle name="Финансовый 5 2 2 13" xfId="30047"/>
    <cellStyle name="Финансовый 5 2 2 13 2" xfId="59836"/>
    <cellStyle name="Финансовый 5 2 2 14" xfId="30048"/>
    <cellStyle name="Финансовый 5 2 2 14 2" xfId="59837"/>
    <cellStyle name="Финансовый 5 2 2 15" xfId="30049"/>
    <cellStyle name="Финансовый 5 2 2 15 2" xfId="59838"/>
    <cellStyle name="Финансовый 5 2 2 16" xfId="30050"/>
    <cellStyle name="Финансовый 5 2 2 16 2" xfId="59839"/>
    <cellStyle name="Финансовый 5 2 2 17" xfId="30051"/>
    <cellStyle name="Финансовый 5 2 2 17 2" xfId="59840"/>
    <cellStyle name="Финансовый 5 2 2 18" xfId="30052"/>
    <cellStyle name="Финансовый 5 2 2 18 2" xfId="59841"/>
    <cellStyle name="Финансовый 5 2 2 19" xfId="30053"/>
    <cellStyle name="Финансовый 5 2 2 19 2" xfId="59842"/>
    <cellStyle name="Финансовый 5 2 2 2" xfId="30054"/>
    <cellStyle name="Финансовый 5 2 2 2 2" xfId="59843"/>
    <cellStyle name="Финансовый 5 2 2 20" xfId="30055"/>
    <cellStyle name="Финансовый 5 2 2 20 2" xfId="59844"/>
    <cellStyle name="Финансовый 5 2 2 21" xfId="30056"/>
    <cellStyle name="Финансовый 5 2 2 21 2" xfId="59845"/>
    <cellStyle name="Финансовый 5 2 2 22" xfId="30057"/>
    <cellStyle name="Финансовый 5 2 2 22 2" xfId="59846"/>
    <cellStyle name="Финансовый 5 2 2 23" xfId="30058"/>
    <cellStyle name="Финансовый 5 2 2 23 2" xfId="59847"/>
    <cellStyle name="Финансовый 5 2 2 24" xfId="59848"/>
    <cellStyle name="Финансовый 5 2 2 3" xfId="30059"/>
    <cellStyle name="Финансовый 5 2 2 3 2" xfId="59849"/>
    <cellStyle name="Финансовый 5 2 2 4" xfId="30060"/>
    <cellStyle name="Финансовый 5 2 2 4 2" xfId="59850"/>
    <cellStyle name="Финансовый 5 2 2 5" xfId="30061"/>
    <cellStyle name="Финансовый 5 2 2 5 2" xfId="59851"/>
    <cellStyle name="Финансовый 5 2 2 6" xfId="30062"/>
    <cellStyle name="Финансовый 5 2 2 6 2" xfId="59852"/>
    <cellStyle name="Финансовый 5 2 2 7" xfId="30063"/>
    <cellStyle name="Финансовый 5 2 2 7 2" xfId="59853"/>
    <cellStyle name="Финансовый 5 2 2 8" xfId="30064"/>
    <cellStyle name="Финансовый 5 2 2 8 2" xfId="59854"/>
    <cellStyle name="Финансовый 5 2 2 9" xfId="30065"/>
    <cellStyle name="Финансовый 5 2 2 9 2" xfId="59855"/>
    <cellStyle name="Финансовый 5 2 3" xfId="30066"/>
    <cellStyle name="Финансовый 5 2 3 2" xfId="59856"/>
    <cellStyle name="Финансовый 5 2 4" xfId="59857"/>
    <cellStyle name="Финансовый 5 20" xfId="30067"/>
    <cellStyle name="Финансовый 5 20 2" xfId="59858"/>
    <cellStyle name="Финансовый 5 21" xfId="30068"/>
    <cellStyle name="Финансовый 5 21 2" xfId="59859"/>
    <cellStyle name="Финансовый 5 22" xfId="30069"/>
    <cellStyle name="Финансовый 5 22 2" xfId="59860"/>
    <cellStyle name="Финансовый 5 23" xfId="30070"/>
    <cellStyle name="Финансовый 5 23 2" xfId="59861"/>
    <cellStyle name="Финансовый 5 24" xfId="30071"/>
    <cellStyle name="Финансовый 5 24 2" xfId="59862"/>
    <cellStyle name="Финансовый 5 25" xfId="30072"/>
    <cellStyle name="Финансовый 5 25 2" xfId="59863"/>
    <cellStyle name="Финансовый 5 26" xfId="30073"/>
    <cellStyle name="Финансовый 5 26 2" xfId="59864"/>
    <cellStyle name="Финансовый 5 27" xfId="30074"/>
    <cellStyle name="Финансовый 5 27 2" xfId="59865"/>
    <cellStyle name="Финансовый 5 28" xfId="30075"/>
    <cellStyle name="Финансовый 5 28 2" xfId="59866"/>
    <cellStyle name="Финансовый 5 29" xfId="30076"/>
    <cellStyle name="Финансовый 5 29 2" xfId="59867"/>
    <cellStyle name="Финансовый 5 3" xfId="30077"/>
    <cellStyle name="Финансовый 5 3 2" xfId="30078"/>
    <cellStyle name="Финансовый 5 3 2 2" xfId="59868"/>
    <cellStyle name="Финансовый 5 3 3" xfId="59869"/>
    <cellStyle name="Финансовый 5 30" xfId="30079"/>
    <cellStyle name="Финансовый 5 30 2" xfId="59870"/>
    <cellStyle name="Финансовый 5 31" xfId="30080"/>
    <cellStyle name="Финансовый 5 31 2" xfId="59871"/>
    <cellStyle name="Финансовый 5 32" xfId="30081"/>
    <cellStyle name="Финансовый 5 32 2" xfId="59872"/>
    <cellStyle name="Финансовый 5 33" xfId="30082"/>
    <cellStyle name="Финансовый 5 33 2" xfId="59873"/>
    <cellStyle name="Финансовый 5 34" xfId="59874"/>
    <cellStyle name="Финансовый 5 35" xfId="59875"/>
    <cellStyle name="Финансовый 5 4" xfId="30083"/>
    <cellStyle name="Финансовый 5 4 2" xfId="59876"/>
    <cellStyle name="Финансовый 5 5" xfId="30084"/>
    <cellStyle name="Финансовый 5 5 2" xfId="59877"/>
    <cellStyle name="Финансовый 5 6" xfId="30085"/>
    <cellStyle name="Финансовый 5 6 2" xfId="59878"/>
    <cellStyle name="Финансовый 5 7" xfId="30086"/>
    <cellStyle name="Финансовый 5 7 2" xfId="59879"/>
    <cellStyle name="Финансовый 5 8" xfId="30087"/>
    <cellStyle name="Финансовый 5 8 2" xfId="59880"/>
    <cellStyle name="Финансовый 5 9" xfId="30088"/>
    <cellStyle name="Финансовый 5 9 10" xfId="30089"/>
    <cellStyle name="Финансовый 5 9 10 2" xfId="59881"/>
    <cellStyle name="Финансовый 5 9 11" xfId="30090"/>
    <cellStyle name="Финансовый 5 9 11 2" xfId="59882"/>
    <cellStyle name="Финансовый 5 9 12" xfId="30091"/>
    <cellStyle name="Финансовый 5 9 12 2" xfId="59883"/>
    <cellStyle name="Финансовый 5 9 13" xfId="30092"/>
    <cellStyle name="Финансовый 5 9 13 2" xfId="59884"/>
    <cellStyle name="Финансовый 5 9 14" xfId="30093"/>
    <cellStyle name="Финансовый 5 9 14 2" xfId="59885"/>
    <cellStyle name="Финансовый 5 9 15" xfId="30094"/>
    <cellStyle name="Финансовый 5 9 15 2" xfId="59886"/>
    <cellStyle name="Финансовый 5 9 16" xfId="30095"/>
    <cellStyle name="Финансовый 5 9 16 2" xfId="59887"/>
    <cellStyle name="Финансовый 5 9 17" xfId="30096"/>
    <cellStyle name="Финансовый 5 9 17 2" xfId="59888"/>
    <cellStyle name="Финансовый 5 9 18" xfId="30097"/>
    <cellStyle name="Финансовый 5 9 18 2" xfId="59889"/>
    <cellStyle name="Финансовый 5 9 19" xfId="30098"/>
    <cellStyle name="Финансовый 5 9 19 2" xfId="59890"/>
    <cellStyle name="Финансовый 5 9 2" xfId="30099"/>
    <cellStyle name="Финансовый 5 9 2 2" xfId="59891"/>
    <cellStyle name="Финансовый 5 9 20" xfId="30100"/>
    <cellStyle name="Финансовый 5 9 20 2" xfId="59892"/>
    <cellStyle name="Финансовый 5 9 21" xfId="30101"/>
    <cellStyle name="Финансовый 5 9 21 2" xfId="59893"/>
    <cellStyle name="Финансовый 5 9 22" xfId="30102"/>
    <cellStyle name="Финансовый 5 9 22 2" xfId="59894"/>
    <cellStyle name="Финансовый 5 9 23" xfId="30103"/>
    <cellStyle name="Финансовый 5 9 23 2" xfId="59895"/>
    <cellStyle name="Финансовый 5 9 24" xfId="59896"/>
    <cellStyle name="Финансовый 5 9 3" xfId="30104"/>
    <cellStyle name="Финансовый 5 9 3 2" xfId="59897"/>
    <cellStyle name="Финансовый 5 9 4" xfId="30105"/>
    <cellStyle name="Финансовый 5 9 4 2" xfId="59898"/>
    <cellStyle name="Финансовый 5 9 5" xfId="30106"/>
    <cellStyle name="Финансовый 5 9 5 2" xfId="59899"/>
    <cellStyle name="Финансовый 5 9 6" xfId="30107"/>
    <cellStyle name="Финансовый 5 9 6 2" xfId="59900"/>
    <cellStyle name="Финансовый 5 9 7" xfId="30108"/>
    <cellStyle name="Финансовый 5 9 7 2" xfId="59901"/>
    <cellStyle name="Финансовый 5 9 8" xfId="30109"/>
    <cellStyle name="Финансовый 5 9 8 2" xfId="59902"/>
    <cellStyle name="Финансовый 5 9 9" xfId="30110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1"/>
    <cellStyle name="Финансовый 6 10" xfId="30112"/>
    <cellStyle name="Финансовый 6 10 10" xfId="30113"/>
    <cellStyle name="Финансовый 6 10 10 2" xfId="59914"/>
    <cellStyle name="Финансовый 6 10 11" xfId="30114"/>
    <cellStyle name="Финансовый 6 10 11 2" xfId="59915"/>
    <cellStyle name="Финансовый 6 10 12" xfId="30115"/>
    <cellStyle name="Финансовый 6 10 12 2" xfId="59916"/>
    <cellStyle name="Финансовый 6 10 13" xfId="30116"/>
    <cellStyle name="Финансовый 6 10 13 2" xfId="59917"/>
    <cellStyle name="Финансовый 6 10 14" xfId="30117"/>
    <cellStyle name="Финансовый 6 10 14 2" xfId="59918"/>
    <cellStyle name="Финансовый 6 10 15" xfId="30118"/>
    <cellStyle name="Финансовый 6 10 15 2" xfId="59919"/>
    <cellStyle name="Финансовый 6 10 16" xfId="30119"/>
    <cellStyle name="Финансовый 6 10 16 2" xfId="59920"/>
    <cellStyle name="Финансовый 6 10 17" xfId="30120"/>
    <cellStyle name="Финансовый 6 10 17 2" xfId="59921"/>
    <cellStyle name="Финансовый 6 10 18" xfId="30121"/>
    <cellStyle name="Финансовый 6 10 18 2" xfId="59922"/>
    <cellStyle name="Финансовый 6 10 19" xfId="30122"/>
    <cellStyle name="Финансовый 6 10 19 2" xfId="59923"/>
    <cellStyle name="Финансовый 6 10 2" xfId="30123"/>
    <cellStyle name="Финансовый 6 10 2 2" xfId="59924"/>
    <cellStyle name="Финансовый 6 10 20" xfId="30124"/>
    <cellStyle name="Финансовый 6 10 20 2" xfId="59925"/>
    <cellStyle name="Финансовый 6 10 21" xfId="30125"/>
    <cellStyle name="Финансовый 6 10 21 2" xfId="59926"/>
    <cellStyle name="Финансовый 6 10 22" xfId="30126"/>
    <cellStyle name="Финансовый 6 10 22 2" xfId="59927"/>
    <cellStyle name="Финансовый 6 10 23" xfId="30127"/>
    <cellStyle name="Финансовый 6 10 23 2" xfId="59928"/>
    <cellStyle name="Финансовый 6 10 24" xfId="59929"/>
    <cellStyle name="Финансовый 6 10 3" xfId="30128"/>
    <cellStyle name="Финансовый 6 10 3 2" xfId="59930"/>
    <cellStyle name="Финансовый 6 10 4" xfId="30129"/>
    <cellStyle name="Финансовый 6 10 4 2" xfId="59931"/>
    <cellStyle name="Финансовый 6 10 5" xfId="30130"/>
    <cellStyle name="Финансовый 6 10 5 2" xfId="59932"/>
    <cellStyle name="Финансовый 6 10 6" xfId="30131"/>
    <cellStyle name="Финансовый 6 10 6 2" xfId="59933"/>
    <cellStyle name="Финансовый 6 10 7" xfId="30132"/>
    <cellStyle name="Финансовый 6 10 7 2" xfId="59934"/>
    <cellStyle name="Финансовый 6 10 8" xfId="30133"/>
    <cellStyle name="Финансовый 6 10 8 2" xfId="59935"/>
    <cellStyle name="Финансовый 6 10 9" xfId="30134"/>
    <cellStyle name="Финансовый 6 10 9 2" xfId="59936"/>
    <cellStyle name="Финансовый 6 11" xfId="30135"/>
    <cellStyle name="Финансовый 6 11 10" xfId="30136"/>
    <cellStyle name="Финансовый 6 11 10 2" xfId="59937"/>
    <cellStyle name="Финансовый 6 11 11" xfId="30137"/>
    <cellStyle name="Финансовый 6 11 11 2" xfId="59938"/>
    <cellStyle name="Финансовый 6 11 12" xfId="30138"/>
    <cellStyle name="Финансовый 6 11 12 2" xfId="59939"/>
    <cellStyle name="Финансовый 6 11 13" xfId="30139"/>
    <cellStyle name="Финансовый 6 11 13 2" xfId="59940"/>
    <cellStyle name="Финансовый 6 11 14" xfId="30140"/>
    <cellStyle name="Финансовый 6 11 14 2" xfId="59941"/>
    <cellStyle name="Финансовый 6 11 15" xfId="30141"/>
    <cellStyle name="Финансовый 6 11 15 2" xfId="59942"/>
    <cellStyle name="Финансовый 6 11 16" xfId="30142"/>
    <cellStyle name="Финансовый 6 11 16 2" xfId="59943"/>
    <cellStyle name="Финансовый 6 11 17" xfId="30143"/>
    <cellStyle name="Финансовый 6 11 17 2" xfId="59944"/>
    <cellStyle name="Финансовый 6 11 18" xfId="30144"/>
    <cellStyle name="Финансовый 6 11 18 2" xfId="59945"/>
    <cellStyle name="Финансовый 6 11 19" xfId="59946"/>
    <cellStyle name="Финансовый 6 11 2" xfId="30145"/>
    <cellStyle name="Финансовый 6 11 2 2" xfId="59947"/>
    <cellStyle name="Финансовый 6 11 3" xfId="30146"/>
    <cellStyle name="Финансовый 6 11 3 2" xfId="59948"/>
    <cellStyle name="Финансовый 6 11 4" xfId="30147"/>
    <cellStyle name="Финансовый 6 11 4 2" xfId="59949"/>
    <cellStyle name="Финансовый 6 11 5" xfId="30148"/>
    <cellStyle name="Финансовый 6 11 5 2" xfId="59950"/>
    <cellStyle name="Финансовый 6 11 6" xfId="30149"/>
    <cellStyle name="Финансовый 6 11 6 2" xfId="59951"/>
    <cellStyle name="Финансовый 6 11 7" xfId="30150"/>
    <cellStyle name="Финансовый 6 11 7 2" xfId="59952"/>
    <cellStyle name="Финансовый 6 11 8" xfId="30151"/>
    <cellStyle name="Финансовый 6 11 8 2" xfId="59953"/>
    <cellStyle name="Финансовый 6 11 9" xfId="30152"/>
    <cellStyle name="Финансовый 6 11 9 2" xfId="59954"/>
    <cellStyle name="Финансовый 6 12" xfId="30153"/>
    <cellStyle name="Финансовый 6 12 10" xfId="30154"/>
    <cellStyle name="Финансовый 6 12 10 2" xfId="59955"/>
    <cellStyle name="Финансовый 6 12 11" xfId="30155"/>
    <cellStyle name="Финансовый 6 12 11 2" xfId="59956"/>
    <cellStyle name="Финансовый 6 12 12" xfId="30156"/>
    <cellStyle name="Финансовый 6 12 12 2" xfId="59957"/>
    <cellStyle name="Финансовый 6 12 13" xfId="30157"/>
    <cellStyle name="Финансовый 6 12 13 2" xfId="59958"/>
    <cellStyle name="Финансовый 6 12 14" xfId="30158"/>
    <cellStyle name="Финансовый 6 12 14 2" xfId="59959"/>
    <cellStyle name="Финансовый 6 12 15" xfId="30159"/>
    <cellStyle name="Финансовый 6 12 15 2" xfId="59960"/>
    <cellStyle name="Финансовый 6 12 16" xfId="30160"/>
    <cellStyle name="Финансовый 6 12 16 2" xfId="59961"/>
    <cellStyle name="Финансовый 6 12 17" xfId="30161"/>
    <cellStyle name="Финансовый 6 12 17 2" xfId="59962"/>
    <cellStyle name="Финансовый 6 12 18" xfId="30162"/>
    <cellStyle name="Финансовый 6 12 18 2" xfId="59963"/>
    <cellStyle name="Финансовый 6 12 19" xfId="59964"/>
    <cellStyle name="Финансовый 6 12 2" xfId="30163"/>
    <cellStyle name="Финансовый 6 12 2 2" xfId="59965"/>
    <cellStyle name="Финансовый 6 12 3" xfId="30164"/>
    <cellStyle name="Финансовый 6 12 3 2" xfId="59966"/>
    <cellStyle name="Финансовый 6 12 4" xfId="30165"/>
    <cellStyle name="Финансовый 6 12 4 2" xfId="59967"/>
    <cellStyle name="Финансовый 6 12 5" xfId="30166"/>
    <cellStyle name="Финансовый 6 12 5 2" xfId="59968"/>
    <cellStyle name="Финансовый 6 12 6" xfId="30167"/>
    <cellStyle name="Финансовый 6 12 6 2" xfId="59969"/>
    <cellStyle name="Финансовый 6 12 7" xfId="30168"/>
    <cellStyle name="Финансовый 6 12 7 2" xfId="59970"/>
    <cellStyle name="Финансовый 6 12 8" xfId="30169"/>
    <cellStyle name="Финансовый 6 12 8 2" xfId="59971"/>
    <cellStyle name="Финансовый 6 12 9" xfId="30170"/>
    <cellStyle name="Финансовый 6 12 9 2" xfId="59972"/>
    <cellStyle name="Финансовый 6 13" xfId="30171"/>
    <cellStyle name="Финансовый 6 13 10" xfId="30172"/>
    <cellStyle name="Финансовый 6 13 10 2" xfId="59973"/>
    <cellStyle name="Финансовый 6 13 11" xfId="30173"/>
    <cellStyle name="Финансовый 6 13 11 2" xfId="59974"/>
    <cellStyle name="Финансовый 6 13 12" xfId="30174"/>
    <cellStyle name="Финансовый 6 13 12 2" xfId="59975"/>
    <cellStyle name="Финансовый 6 13 13" xfId="30175"/>
    <cellStyle name="Финансовый 6 13 13 2" xfId="59976"/>
    <cellStyle name="Финансовый 6 13 14" xfId="30176"/>
    <cellStyle name="Финансовый 6 13 14 2" xfId="59977"/>
    <cellStyle name="Финансовый 6 13 15" xfId="30177"/>
    <cellStyle name="Финансовый 6 13 15 2" xfId="59978"/>
    <cellStyle name="Финансовый 6 13 16" xfId="30178"/>
    <cellStyle name="Финансовый 6 13 16 2" xfId="59979"/>
    <cellStyle name="Финансовый 6 13 17" xfId="30179"/>
    <cellStyle name="Финансовый 6 13 17 2" xfId="59980"/>
    <cellStyle name="Финансовый 6 13 18" xfId="30180"/>
    <cellStyle name="Финансовый 6 13 18 2" xfId="59981"/>
    <cellStyle name="Финансовый 6 13 19" xfId="59982"/>
    <cellStyle name="Финансовый 6 13 2" xfId="30181"/>
    <cellStyle name="Финансовый 6 13 2 2" xfId="59983"/>
    <cellStyle name="Финансовый 6 13 3" xfId="30182"/>
    <cellStyle name="Финансовый 6 13 3 2" xfId="59984"/>
    <cellStyle name="Финансовый 6 13 4" xfId="30183"/>
    <cellStyle name="Финансовый 6 13 4 2" xfId="59985"/>
    <cellStyle name="Финансовый 6 13 5" xfId="30184"/>
    <cellStyle name="Финансовый 6 13 5 2" xfId="59986"/>
    <cellStyle name="Финансовый 6 13 6" xfId="30185"/>
    <cellStyle name="Финансовый 6 13 6 2" xfId="59987"/>
    <cellStyle name="Финансовый 6 13 7" xfId="30186"/>
    <cellStyle name="Финансовый 6 13 7 2" xfId="59988"/>
    <cellStyle name="Финансовый 6 13 8" xfId="30187"/>
    <cellStyle name="Финансовый 6 13 8 2" xfId="59989"/>
    <cellStyle name="Финансовый 6 13 9" xfId="30188"/>
    <cellStyle name="Финансовый 6 13 9 2" xfId="59990"/>
    <cellStyle name="Финансовый 6 14" xfId="30189"/>
    <cellStyle name="Финансовый 6 14 2" xfId="59991"/>
    <cellStyle name="Финансовый 6 15" xfId="30190"/>
    <cellStyle name="Финансовый 6 15 2" xfId="59992"/>
    <cellStyle name="Финансовый 6 16" xfId="30191"/>
    <cellStyle name="Финансовый 6 16 2" xfId="59993"/>
    <cellStyle name="Финансовый 6 17" xfId="30192"/>
    <cellStyle name="Финансовый 6 17 2" xfId="59994"/>
    <cellStyle name="Финансовый 6 18" xfId="30193"/>
    <cellStyle name="Финансовый 6 18 2" xfId="59995"/>
    <cellStyle name="Финансовый 6 19" xfId="30194"/>
    <cellStyle name="Финансовый 6 19 2" xfId="59996"/>
    <cellStyle name="Финансовый 6 2" xfId="30195"/>
    <cellStyle name="Финансовый 6 2 2" xfId="30196"/>
    <cellStyle name="Финансовый 6 2 2 2" xfId="59997"/>
    <cellStyle name="Финансовый 6 2 3" xfId="59998"/>
    <cellStyle name="Финансовый 6 2 4" xfId="59999"/>
    <cellStyle name="Финансовый 6 20" xfId="30197"/>
    <cellStyle name="Финансовый 6 20 2" xfId="60000"/>
    <cellStyle name="Финансовый 6 21" xfId="30198"/>
    <cellStyle name="Финансовый 6 21 2" xfId="60001"/>
    <cellStyle name="Финансовый 6 22" xfId="30199"/>
    <cellStyle name="Финансовый 6 22 2" xfId="60002"/>
    <cellStyle name="Финансовый 6 23" xfId="30200"/>
    <cellStyle name="Финансовый 6 23 2" xfId="60003"/>
    <cellStyle name="Финансовый 6 24" xfId="30201"/>
    <cellStyle name="Финансовый 6 24 2" xfId="60004"/>
    <cellStyle name="Финансовый 6 25" xfId="30202"/>
    <cellStyle name="Финансовый 6 25 2" xfId="60005"/>
    <cellStyle name="Финансовый 6 26" xfId="30203"/>
    <cellStyle name="Финансовый 6 26 2" xfId="60006"/>
    <cellStyle name="Финансовый 6 27" xfId="30204"/>
    <cellStyle name="Финансовый 6 27 2" xfId="60007"/>
    <cellStyle name="Финансовый 6 28" xfId="30205"/>
    <cellStyle name="Финансовый 6 28 2" xfId="60008"/>
    <cellStyle name="Финансовый 6 29" xfId="30206"/>
    <cellStyle name="Финансовый 6 29 2" xfId="60009"/>
    <cellStyle name="Финансовый 6 3" xfId="30207"/>
    <cellStyle name="Финансовый 6 3 2" xfId="60010"/>
    <cellStyle name="Финансовый 6 30" xfId="30208"/>
    <cellStyle name="Финансовый 6 30 2" xfId="60011"/>
    <cellStyle name="Финансовый 6 31" xfId="30209"/>
    <cellStyle name="Финансовый 6 31 2" xfId="60012"/>
    <cellStyle name="Финансовый 6 32" xfId="30210"/>
    <cellStyle name="Финансовый 6 32 2" xfId="60013"/>
    <cellStyle name="Финансовый 6 33" xfId="60014"/>
    <cellStyle name="Финансовый 6 34" xfId="60015"/>
    <cellStyle name="Финансовый 6 4" xfId="30211"/>
    <cellStyle name="Финансовый 6 4 2" xfId="60016"/>
    <cellStyle name="Финансовый 6 5" xfId="30212"/>
    <cellStyle name="Финансовый 6 5 2" xfId="60017"/>
    <cellStyle name="Финансовый 6 6" xfId="30213"/>
    <cellStyle name="Финансовый 6 6 2" xfId="60018"/>
    <cellStyle name="Финансовый 6 7" xfId="30214"/>
    <cellStyle name="Финансовый 6 7 2" xfId="60019"/>
    <cellStyle name="Финансовый 6 8" xfId="30215"/>
    <cellStyle name="Финансовый 6 8 2" xfId="60020"/>
    <cellStyle name="Финансовый 6 9" xfId="30216"/>
    <cellStyle name="Финансовый 6 9 10" xfId="30217"/>
    <cellStyle name="Финансовый 6 9 10 2" xfId="60021"/>
    <cellStyle name="Финансовый 6 9 11" xfId="30218"/>
    <cellStyle name="Финансовый 6 9 11 2" xfId="60022"/>
    <cellStyle name="Финансовый 6 9 12" xfId="30219"/>
    <cellStyle name="Финансовый 6 9 12 2" xfId="60023"/>
    <cellStyle name="Финансовый 6 9 13" xfId="30220"/>
    <cellStyle name="Финансовый 6 9 13 2" xfId="60024"/>
    <cellStyle name="Финансовый 6 9 14" xfId="30221"/>
    <cellStyle name="Финансовый 6 9 14 2" xfId="60025"/>
    <cellStyle name="Финансовый 6 9 15" xfId="30222"/>
    <cellStyle name="Финансовый 6 9 15 2" xfId="60026"/>
    <cellStyle name="Финансовый 6 9 16" xfId="30223"/>
    <cellStyle name="Финансовый 6 9 16 2" xfId="60027"/>
    <cellStyle name="Финансовый 6 9 17" xfId="30224"/>
    <cellStyle name="Финансовый 6 9 17 2" xfId="60028"/>
    <cellStyle name="Финансовый 6 9 18" xfId="30225"/>
    <cellStyle name="Финансовый 6 9 18 2" xfId="60029"/>
    <cellStyle name="Финансовый 6 9 19" xfId="30226"/>
    <cellStyle name="Финансовый 6 9 19 2" xfId="60030"/>
    <cellStyle name="Финансовый 6 9 2" xfId="30227"/>
    <cellStyle name="Финансовый 6 9 2 2" xfId="60031"/>
    <cellStyle name="Финансовый 6 9 20" xfId="30228"/>
    <cellStyle name="Финансовый 6 9 20 2" xfId="60032"/>
    <cellStyle name="Финансовый 6 9 21" xfId="30229"/>
    <cellStyle name="Финансовый 6 9 21 2" xfId="60033"/>
    <cellStyle name="Финансовый 6 9 22" xfId="30230"/>
    <cellStyle name="Финансовый 6 9 22 2" xfId="60034"/>
    <cellStyle name="Финансовый 6 9 23" xfId="30231"/>
    <cellStyle name="Финансовый 6 9 23 2" xfId="60035"/>
    <cellStyle name="Финансовый 6 9 24" xfId="60036"/>
    <cellStyle name="Финансовый 6 9 3" xfId="30232"/>
    <cellStyle name="Финансовый 6 9 3 2" xfId="60037"/>
    <cellStyle name="Финансовый 6 9 4" xfId="30233"/>
    <cellStyle name="Финансовый 6 9 4 2" xfId="60038"/>
    <cellStyle name="Финансовый 6 9 5" xfId="30234"/>
    <cellStyle name="Финансовый 6 9 5 2" xfId="60039"/>
    <cellStyle name="Финансовый 6 9 6" xfId="30235"/>
    <cellStyle name="Финансовый 6 9 6 2" xfId="60040"/>
    <cellStyle name="Финансовый 6 9 7" xfId="30236"/>
    <cellStyle name="Финансовый 6 9 7 2" xfId="60041"/>
    <cellStyle name="Финансовый 6 9 8" xfId="30237"/>
    <cellStyle name="Финансовый 6 9 8 2" xfId="60042"/>
    <cellStyle name="Финансовый 6 9 9" xfId="30238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7" xfId="30239"/>
    <cellStyle name="Финансовый 7 2" xfId="60049"/>
    <cellStyle name="Финансовый 7 2 2" xfId="60050"/>
    <cellStyle name="Финансовый 7 29 9" xfId="30240"/>
    <cellStyle name="Финансовый 7 29 9 10" xfId="30241"/>
    <cellStyle name="Финансовый 7 29 9 10 10" xfId="30242"/>
    <cellStyle name="Финансовый 7 29 9 10 10 2" xfId="60051"/>
    <cellStyle name="Финансовый 7 29 9 10 11" xfId="30243"/>
    <cellStyle name="Финансовый 7 29 9 10 11 2" xfId="60052"/>
    <cellStyle name="Финансовый 7 29 9 10 12" xfId="30244"/>
    <cellStyle name="Финансовый 7 29 9 10 12 2" xfId="60053"/>
    <cellStyle name="Финансовый 7 29 9 10 13" xfId="30245"/>
    <cellStyle name="Финансовый 7 29 9 10 13 2" xfId="60054"/>
    <cellStyle name="Финансовый 7 29 9 10 14" xfId="30246"/>
    <cellStyle name="Финансовый 7 29 9 10 14 2" xfId="60055"/>
    <cellStyle name="Финансовый 7 29 9 10 15" xfId="30247"/>
    <cellStyle name="Финансовый 7 29 9 10 15 2" xfId="60056"/>
    <cellStyle name="Финансовый 7 29 9 10 16" xfId="30248"/>
    <cellStyle name="Финансовый 7 29 9 10 16 2" xfId="60057"/>
    <cellStyle name="Финансовый 7 29 9 10 17" xfId="30249"/>
    <cellStyle name="Финансовый 7 29 9 10 17 2" xfId="60058"/>
    <cellStyle name="Финансовый 7 29 9 10 18" xfId="30250"/>
    <cellStyle name="Финансовый 7 29 9 10 18 2" xfId="60059"/>
    <cellStyle name="Финансовый 7 29 9 10 19" xfId="30251"/>
    <cellStyle name="Финансовый 7 29 9 10 19 2" xfId="60060"/>
    <cellStyle name="Финансовый 7 29 9 10 2" xfId="30252"/>
    <cellStyle name="Финансовый 7 29 9 10 2 2" xfId="60061"/>
    <cellStyle name="Финансовый 7 29 9 10 20" xfId="30253"/>
    <cellStyle name="Финансовый 7 29 9 10 20 2" xfId="60062"/>
    <cellStyle name="Финансовый 7 29 9 10 21" xfId="30254"/>
    <cellStyle name="Финансовый 7 29 9 10 21 2" xfId="60063"/>
    <cellStyle name="Финансовый 7 29 9 10 22" xfId="30255"/>
    <cellStyle name="Финансовый 7 29 9 10 22 2" xfId="60064"/>
    <cellStyle name="Финансовый 7 29 9 10 23" xfId="30256"/>
    <cellStyle name="Финансовый 7 29 9 10 23 2" xfId="60065"/>
    <cellStyle name="Финансовый 7 29 9 10 24" xfId="60066"/>
    <cellStyle name="Финансовый 7 29 9 10 3" xfId="30257"/>
    <cellStyle name="Финансовый 7 29 9 10 3 2" xfId="60067"/>
    <cellStyle name="Финансовый 7 29 9 10 4" xfId="30258"/>
    <cellStyle name="Финансовый 7 29 9 10 4 2" xfId="60068"/>
    <cellStyle name="Финансовый 7 29 9 10 5" xfId="30259"/>
    <cellStyle name="Финансовый 7 29 9 10 5 2" xfId="60069"/>
    <cellStyle name="Финансовый 7 29 9 10 6" xfId="30260"/>
    <cellStyle name="Финансовый 7 29 9 10 6 2" xfId="60070"/>
    <cellStyle name="Финансовый 7 29 9 10 7" xfId="30261"/>
    <cellStyle name="Финансовый 7 29 9 10 7 2" xfId="60071"/>
    <cellStyle name="Финансовый 7 29 9 10 8" xfId="30262"/>
    <cellStyle name="Финансовый 7 29 9 10 8 2" xfId="60072"/>
    <cellStyle name="Финансовый 7 29 9 10 9" xfId="30263"/>
    <cellStyle name="Финансовый 7 29 9 10 9 2" xfId="60073"/>
    <cellStyle name="Финансовый 7 29 9 11" xfId="30264"/>
    <cellStyle name="Финансовый 7 29 9 11 10" xfId="30265"/>
    <cellStyle name="Финансовый 7 29 9 11 10 2" xfId="60074"/>
    <cellStyle name="Финансовый 7 29 9 11 11" xfId="30266"/>
    <cellStyle name="Финансовый 7 29 9 11 11 2" xfId="60075"/>
    <cellStyle name="Финансовый 7 29 9 11 12" xfId="30267"/>
    <cellStyle name="Финансовый 7 29 9 11 12 2" xfId="60076"/>
    <cellStyle name="Финансовый 7 29 9 11 13" xfId="30268"/>
    <cellStyle name="Финансовый 7 29 9 11 13 2" xfId="60077"/>
    <cellStyle name="Финансовый 7 29 9 11 14" xfId="30269"/>
    <cellStyle name="Финансовый 7 29 9 11 14 2" xfId="60078"/>
    <cellStyle name="Финансовый 7 29 9 11 15" xfId="30270"/>
    <cellStyle name="Финансовый 7 29 9 11 15 2" xfId="60079"/>
    <cellStyle name="Финансовый 7 29 9 11 16" xfId="30271"/>
    <cellStyle name="Финансовый 7 29 9 11 16 2" xfId="60080"/>
    <cellStyle name="Финансовый 7 29 9 11 17" xfId="30272"/>
    <cellStyle name="Финансовый 7 29 9 11 17 2" xfId="60081"/>
    <cellStyle name="Финансовый 7 29 9 11 18" xfId="30273"/>
    <cellStyle name="Финансовый 7 29 9 11 18 2" xfId="60082"/>
    <cellStyle name="Финансовый 7 29 9 11 19" xfId="60083"/>
    <cellStyle name="Финансовый 7 29 9 11 2" xfId="30274"/>
    <cellStyle name="Финансовый 7 29 9 11 2 2" xfId="60084"/>
    <cellStyle name="Финансовый 7 29 9 11 3" xfId="30275"/>
    <cellStyle name="Финансовый 7 29 9 11 3 2" xfId="60085"/>
    <cellStyle name="Финансовый 7 29 9 11 4" xfId="30276"/>
    <cellStyle name="Финансовый 7 29 9 11 4 2" xfId="60086"/>
    <cellStyle name="Финансовый 7 29 9 11 5" xfId="30277"/>
    <cellStyle name="Финансовый 7 29 9 11 5 2" xfId="60087"/>
    <cellStyle name="Финансовый 7 29 9 11 6" xfId="30278"/>
    <cellStyle name="Финансовый 7 29 9 11 6 2" xfId="60088"/>
    <cellStyle name="Финансовый 7 29 9 11 7" xfId="30279"/>
    <cellStyle name="Финансовый 7 29 9 11 7 2" xfId="60089"/>
    <cellStyle name="Финансовый 7 29 9 11 8" xfId="30280"/>
    <cellStyle name="Финансовый 7 29 9 11 8 2" xfId="60090"/>
    <cellStyle name="Финансовый 7 29 9 11 9" xfId="30281"/>
    <cellStyle name="Финансовый 7 29 9 11 9 2" xfId="60091"/>
    <cellStyle name="Финансовый 7 29 9 12" xfId="30282"/>
    <cellStyle name="Финансовый 7 29 9 12 10" xfId="30283"/>
    <cellStyle name="Финансовый 7 29 9 12 10 2" xfId="60092"/>
    <cellStyle name="Финансовый 7 29 9 12 11" xfId="30284"/>
    <cellStyle name="Финансовый 7 29 9 12 11 2" xfId="60093"/>
    <cellStyle name="Финансовый 7 29 9 12 12" xfId="30285"/>
    <cellStyle name="Финансовый 7 29 9 12 12 2" xfId="60094"/>
    <cellStyle name="Финансовый 7 29 9 12 13" xfId="30286"/>
    <cellStyle name="Финансовый 7 29 9 12 13 2" xfId="60095"/>
    <cellStyle name="Финансовый 7 29 9 12 14" xfId="30287"/>
    <cellStyle name="Финансовый 7 29 9 12 14 2" xfId="60096"/>
    <cellStyle name="Финансовый 7 29 9 12 15" xfId="30288"/>
    <cellStyle name="Финансовый 7 29 9 12 15 2" xfId="60097"/>
    <cellStyle name="Финансовый 7 29 9 12 16" xfId="30289"/>
    <cellStyle name="Финансовый 7 29 9 12 16 2" xfId="60098"/>
    <cellStyle name="Финансовый 7 29 9 12 17" xfId="30290"/>
    <cellStyle name="Финансовый 7 29 9 12 17 2" xfId="60099"/>
    <cellStyle name="Финансовый 7 29 9 12 18" xfId="30291"/>
    <cellStyle name="Финансовый 7 29 9 12 18 2" xfId="60100"/>
    <cellStyle name="Финансовый 7 29 9 12 19" xfId="60101"/>
    <cellStyle name="Финансовый 7 29 9 12 2" xfId="30292"/>
    <cellStyle name="Финансовый 7 29 9 12 2 2" xfId="60102"/>
    <cellStyle name="Финансовый 7 29 9 12 3" xfId="30293"/>
    <cellStyle name="Финансовый 7 29 9 12 3 2" xfId="60103"/>
    <cellStyle name="Финансовый 7 29 9 12 4" xfId="30294"/>
    <cellStyle name="Финансовый 7 29 9 12 4 2" xfId="60104"/>
    <cellStyle name="Финансовый 7 29 9 12 5" xfId="30295"/>
    <cellStyle name="Финансовый 7 29 9 12 5 2" xfId="60105"/>
    <cellStyle name="Финансовый 7 29 9 12 6" xfId="30296"/>
    <cellStyle name="Финансовый 7 29 9 12 6 2" xfId="60106"/>
    <cellStyle name="Финансовый 7 29 9 12 7" xfId="30297"/>
    <cellStyle name="Финансовый 7 29 9 12 7 2" xfId="60107"/>
    <cellStyle name="Финансовый 7 29 9 12 8" xfId="30298"/>
    <cellStyle name="Финансовый 7 29 9 12 8 2" xfId="60108"/>
    <cellStyle name="Финансовый 7 29 9 12 9" xfId="30299"/>
    <cellStyle name="Финансовый 7 29 9 12 9 2" xfId="60109"/>
    <cellStyle name="Финансовый 7 29 9 13" xfId="30300"/>
    <cellStyle name="Финансовый 7 29 9 13 10" xfId="30301"/>
    <cellStyle name="Финансовый 7 29 9 13 10 2" xfId="60110"/>
    <cellStyle name="Финансовый 7 29 9 13 11" xfId="30302"/>
    <cellStyle name="Финансовый 7 29 9 13 11 2" xfId="60111"/>
    <cellStyle name="Финансовый 7 29 9 13 12" xfId="30303"/>
    <cellStyle name="Финансовый 7 29 9 13 12 2" xfId="60112"/>
    <cellStyle name="Финансовый 7 29 9 13 13" xfId="30304"/>
    <cellStyle name="Финансовый 7 29 9 13 13 2" xfId="60113"/>
    <cellStyle name="Финансовый 7 29 9 13 14" xfId="30305"/>
    <cellStyle name="Финансовый 7 29 9 13 14 2" xfId="60114"/>
    <cellStyle name="Финансовый 7 29 9 13 15" xfId="30306"/>
    <cellStyle name="Финансовый 7 29 9 13 15 2" xfId="60115"/>
    <cellStyle name="Финансовый 7 29 9 13 16" xfId="30307"/>
    <cellStyle name="Финансовый 7 29 9 13 16 2" xfId="60116"/>
    <cellStyle name="Финансовый 7 29 9 13 17" xfId="30308"/>
    <cellStyle name="Финансовый 7 29 9 13 17 2" xfId="60117"/>
    <cellStyle name="Финансовый 7 29 9 13 18" xfId="30309"/>
    <cellStyle name="Финансовый 7 29 9 13 18 2" xfId="60118"/>
    <cellStyle name="Финансовый 7 29 9 13 19" xfId="60119"/>
    <cellStyle name="Финансовый 7 29 9 13 2" xfId="30310"/>
    <cellStyle name="Финансовый 7 29 9 13 2 2" xfId="60120"/>
    <cellStyle name="Финансовый 7 29 9 13 3" xfId="30311"/>
    <cellStyle name="Финансовый 7 29 9 13 3 2" xfId="60121"/>
    <cellStyle name="Финансовый 7 29 9 13 4" xfId="30312"/>
    <cellStyle name="Финансовый 7 29 9 13 4 2" xfId="60122"/>
    <cellStyle name="Финансовый 7 29 9 13 5" xfId="30313"/>
    <cellStyle name="Финансовый 7 29 9 13 5 2" xfId="60123"/>
    <cellStyle name="Финансовый 7 29 9 13 6" xfId="30314"/>
    <cellStyle name="Финансовый 7 29 9 13 6 2" xfId="60124"/>
    <cellStyle name="Финансовый 7 29 9 13 7" xfId="30315"/>
    <cellStyle name="Финансовый 7 29 9 13 7 2" xfId="60125"/>
    <cellStyle name="Финансовый 7 29 9 13 8" xfId="30316"/>
    <cellStyle name="Финансовый 7 29 9 13 8 2" xfId="60126"/>
    <cellStyle name="Финансовый 7 29 9 13 9" xfId="30317"/>
    <cellStyle name="Финансовый 7 29 9 13 9 2" xfId="60127"/>
    <cellStyle name="Финансовый 7 29 9 14" xfId="30318"/>
    <cellStyle name="Финансовый 7 29 9 14 2" xfId="60128"/>
    <cellStyle name="Финансовый 7 29 9 15" xfId="30319"/>
    <cellStyle name="Финансовый 7 29 9 15 2" xfId="60129"/>
    <cellStyle name="Финансовый 7 29 9 16" xfId="30320"/>
    <cellStyle name="Финансовый 7 29 9 16 2" xfId="60130"/>
    <cellStyle name="Финансовый 7 29 9 17" xfId="30321"/>
    <cellStyle name="Финансовый 7 29 9 17 2" xfId="60131"/>
    <cellStyle name="Финансовый 7 29 9 18" xfId="30322"/>
    <cellStyle name="Финансовый 7 29 9 18 2" xfId="60132"/>
    <cellStyle name="Финансовый 7 29 9 19" xfId="30323"/>
    <cellStyle name="Финансовый 7 29 9 19 2" xfId="60133"/>
    <cellStyle name="Финансовый 7 29 9 2" xfId="30324"/>
    <cellStyle name="Финансовый 7 29 9 2 2" xfId="30325"/>
    <cellStyle name="Финансовый 7 29 9 2 2 2" xfId="60134"/>
    <cellStyle name="Финансовый 7 29 9 2 3" xfId="60135"/>
    <cellStyle name="Финансовый 7 29 9 20" xfId="30326"/>
    <cellStyle name="Финансовый 7 29 9 20 2" xfId="60136"/>
    <cellStyle name="Финансовый 7 29 9 21" xfId="30327"/>
    <cellStyle name="Финансовый 7 29 9 21 2" xfId="60137"/>
    <cellStyle name="Финансовый 7 29 9 22" xfId="30328"/>
    <cellStyle name="Финансовый 7 29 9 22 2" xfId="60138"/>
    <cellStyle name="Финансовый 7 29 9 23" xfId="30329"/>
    <cellStyle name="Финансовый 7 29 9 23 2" xfId="60139"/>
    <cellStyle name="Финансовый 7 29 9 24" xfId="30330"/>
    <cellStyle name="Финансовый 7 29 9 24 2" xfId="60140"/>
    <cellStyle name="Финансовый 7 29 9 25" xfId="30331"/>
    <cellStyle name="Финансовый 7 29 9 25 2" xfId="60141"/>
    <cellStyle name="Финансовый 7 29 9 26" xfId="30332"/>
    <cellStyle name="Финансовый 7 29 9 26 2" xfId="60142"/>
    <cellStyle name="Финансовый 7 29 9 27" xfId="30333"/>
    <cellStyle name="Финансовый 7 29 9 27 2" xfId="60143"/>
    <cellStyle name="Финансовый 7 29 9 28" xfId="30334"/>
    <cellStyle name="Финансовый 7 29 9 28 2" xfId="60144"/>
    <cellStyle name="Финансовый 7 29 9 29" xfId="30335"/>
    <cellStyle name="Финансовый 7 29 9 29 2" xfId="60145"/>
    <cellStyle name="Финансовый 7 29 9 3" xfId="30336"/>
    <cellStyle name="Финансовый 7 29 9 3 2" xfId="60146"/>
    <cellStyle name="Финансовый 7 29 9 30" xfId="30337"/>
    <cellStyle name="Финансовый 7 29 9 30 2" xfId="60147"/>
    <cellStyle name="Финансовый 7 29 9 31" xfId="30338"/>
    <cellStyle name="Финансовый 7 29 9 31 2" xfId="60148"/>
    <cellStyle name="Финансовый 7 29 9 32" xfId="30339"/>
    <cellStyle name="Финансовый 7 29 9 32 2" xfId="60149"/>
    <cellStyle name="Финансовый 7 29 9 33" xfId="60150"/>
    <cellStyle name="Финансовый 7 29 9 4" xfId="30340"/>
    <cellStyle name="Финансовый 7 29 9 4 2" xfId="60151"/>
    <cellStyle name="Финансовый 7 29 9 5" xfId="30341"/>
    <cellStyle name="Финансовый 7 29 9 5 2" xfId="60152"/>
    <cellStyle name="Финансовый 7 29 9 6" xfId="30342"/>
    <cellStyle name="Финансовый 7 29 9 6 2" xfId="60153"/>
    <cellStyle name="Финансовый 7 29 9 7" xfId="30343"/>
    <cellStyle name="Финансовый 7 29 9 7 2" xfId="60154"/>
    <cellStyle name="Финансовый 7 29 9 8" xfId="30344"/>
    <cellStyle name="Финансовый 7 29 9 8 2" xfId="60155"/>
    <cellStyle name="Финансовый 7 29 9 9" xfId="30345"/>
    <cellStyle name="Финансовый 7 29 9 9 10" xfId="30346"/>
    <cellStyle name="Финансовый 7 29 9 9 10 2" xfId="60156"/>
    <cellStyle name="Финансовый 7 29 9 9 11" xfId="30347"/>
    <cellStyle name="Финансовый 7 29 9 9 11 2" xfId="60157"/>
    <cellStyle name="Финансовый 7 29 9 9 12" xfId="30348"/>
    <cellStyle name="Финансовый 7 29 9 9 12 2" xfId="60158"/>
    <cellStyle name="Финансовый 7 29 9 9 13" xfId="30349"/>
    <cellStyle name="Финансовый 7 29 9 9 13 2" xfId="60159"/>
    <cellStyle name="Финансовый 7 29 9 9 14" xfId="30350"/>
    <cellStyle name="Финансовый 7 29 9 9 14 2" xfId="60160"/>
    <cellStyle name="Финансовый 7 29 9 9 15" xfId="30351"/>
    <cellStyle name="Финансовый 7 29 9 9 15 2" xfId="60161"/>
    <cellStyle name="Финансовый 7 29 9 9 16" xfId="30352"/>
    <cellStyle name="Финансовый 7 29 9 9 16 2" xfId="60162"/>
    <cellStyle name="Финансовый 7 29 9 9 17" xfId="30353"/>
    <cellStyle name="Финансовый 7 29 9 9 17 2" xfId="60163"/>
    <cellStyle name="Финансовый 7 29 9 9 18" xfId="30354"/>
    <cellStyle name="Финансовый 7 29 9 9 18 2" xfId="60164"/>
    <cellStyle name="Финансовый 7 29 9 9 19" xfId="30355"/>
    <cellStyle name="Финансовый 7 29 9 9 19 2" xfId="60165"/>
    <cellStyle name="Финансовый 7 29 9 9 2" xfId="30356"/>
    <cellStyle name="Финансовый 7 29 9 9 2 2" xfId="60166"/>
    <cellStyle name="Финансовый 7 29 9 9 20" xfId="30357"/>
    <cellStyle name="Финансовый 7 29 9 9 20 2" xfId="60167"/>
    <cellStyle name="Финансовый 7 29 9 9 21" xfId="30358"/>
    <cellStyle name="Финансовый 7 29 9 9 21 2" xfId="60168"/>
    <cellStyle name="Финансовый 7 29 9 9 22" xfId="30359"/>
    <cellStyle name="Финансовый 7 29 9 9 22 2" xfId="60169"/>
    <cellStyle name="Финансовый 7 29 9 9 23" xfId="30360"/>
    <cellStyle name="Финансовый 7 29 9 9 23 2" xfId="60170"/>
    <cellStyle name="Финансовый 7 29 9 9 24" xfId="60171"/>
    <cellStyle name="Финансовый 7 29 9 9 3" xfId="30361"/>
    <cellStyle name="Финансовый 7 29 9 9 3 2" xfId="60172"/>
    <cellStyle name="Финансовый 7 29 9 9 4" xfId="30362"/>
    <cellStyle name="Финансовый 7 29 9 9 4 2" xfId="60173"/>
    <cellStyle name="Финансовый 7 29 9 9 5" xfId="30363"/>
    <cellStyle name="Финансовый 7 29 9 9 5 2" xfId="60174"/>
    <cellStyle name="Финансовый 7 29 9 9 6" xfId="30364"/>
    <cellStyle name="Финансовый 7 29 9 9 6 2" xfId="60175"/>
    <cellStyle name="Финансовый 7 29 9 9 7" xfId="30365"/>
    <cellStyle name="Финансовый 7 29 9 9 7 2" xfId="60176"/>
    <cellStyle name="Финансовый 7 29 9 9 8" xfId="30366"/>
    <cellStyle name="Финансовый 7 29 9 9 8 2" xfId="60177"/>
    <cellStyle name="Финансовый 7 29 9 9 9" xfId="30367"/>
    <cellStyle name="Финансовый 7 29 9 9 9 2" xfId="60178"/>
    <cellStyle name="Финансовый 7 3" xfId="60179"/>
    <cellStyle name="Финансовый 8" xfId="30368"/>
    <cellStyle name="Финансовый 8 2" xfId="60180"/>
    <cellStyle name="Финансовый 9" xfId="30369"/>
    <cellStyle name="Финансовый 9 2" xfId="60181"/>
    <cellStyle name="Финансовый 9 29 9" xfId="30370"/>
    <cellStyle name="Финансовый 9 29 9 10" xfId="30371"/>
    <cellStyle name="Финансовый 9 29 9 10 10" xfId="30372"/>
    <cellStyle name="Финансовый 9 29 9 10 10 2" xfId="60182"/>
    <cellStyle name="Финансовый 9 29 9 10 11" xfId="30373"/>
    <cellStyle name="Финансовый 9 29 9 10 11 2" xfId="60183"/>
    <cellStyle name="Финансовый 9 29 9 10 12" xfId="30374"/>
    <cellStyle name="Финансовый 9 29 9 10 12 2" xfId="60184"/>
    <cellStyle name="Финансовый 9 29 9 10 13" xfId="30375"/>
    <cellStyle name="Финансовый 9 29 9 10 13 2" xfId="60185"/>
    <cellStyle name="Финансовый 9 29 9 10 14" xfId="30376"/>
    <cellStyle name="Финансовый 9 29 9 10 14 2" xfId="60186"/>
    <cellStyle name="Финансовый 9 29 9 10 15" xfId="30377"/>
    <cellStyle name="Финансовый 9 29 9 10 15 2" xfId="60187"/>
    <cellStyle name="Финансовый 9 29 9 10 16" xfId="30378"/>
    <cellStyle name="Финансовый 9 29 9 10 16 2" xfId="60188"/>
    <cellStyle name="Финансовый 9 29 9 10 17" xfId="30379"/>
    <cellStyle name="Финансовый 9 29 9 10 17 2" xfId="60189"/>
    <cellStyle name="Финансовый 9 29 9 10 18" xfId="30380"/>
    <cellStyle name="Финансовый 9 29 9 10 18 2" xfId="60190"/>
    <cellStyle name="Финансовый 9 29 9 10 19" xfId="30381"/>
    <cellStyle name="Финансовый 9 29 9 10 19 2" xfId="60191"/>
    <cellStyle name="Финансовый 9 29 9 10 2" xfId="30382"/>
    <cellStyle name="Финансовый 9 29 9 10 2 2" xfId="60192"/>
    <cellStyle name="Финансовый 9 29 9 10 20" xfId="30383"/>
    <cellStyle name="Финансовый 9 29 9 10 20 2" xfId="60193"/>
    <cellStyle name="Финансовый 9 29 9 10 21" xfId="30384"/>
    <cellStyle name="Финансовый 9 29 9 10 21 2" xfId="60194"/>
    <cellStyle name="Финансовый 9 29 9 10 22" xfId="30385"/>
    <cellStyle name="Финансовый 9 29 9 10 22 2" xfId="60195"/>
    <cellStyle name="Финансовый 9 29 9 10 23" xfId="30386"/>
    <cellStyle name="Финансовый 9 29 9 10 23 2" xfId="60196"/>
    <cellStyle name="Финансовый 9 29 9 10 24" xfId="60197"/>
    <cellStyle name="Финансовый 9 29 9 10 3" xfId="30387"/>
    <cellStyle name="Финансовый 9 29 9 10 3 2" xfId="60198"/>
    <cellStyle name="Финансовый 9 29 9 10 4" xfId="30388"/>
    <cellStyle name="Финансовый 9 29 9 10 4 2" xfId="60199"/>
    <cellStyle name="Финансовый 9 29 9 10 5" xfId="30389"/>
    <cellStyle name="Финансовый 9 29 9 10 5 2" xfId="60200"/>
    <cellStyle name="Финансовый 9 29 9 10 6" xfId="30390"/>
    <cellStyle name="Финансовый 9 29 9 10 6 2" xfId="60201"/>
    <cellStyle name="Финансовый 9 29 9 10 7" xfId="30391"/>
    <cellStyle name="Финансовый 9 29 9 10 7 2" xfId="60202"/>
    <cellStyle name="Финансовый 9 29 9 10 8" xfId="30392"/>
    <cellStyle name="Финансовый 9 29 9 10 8 2" xfId="60203"/>
    <cellStyle name="Финансовый 9 29 9 10 9" xfId="30393"/>
    <cellStyle name="Финансовый 9 29 9 10 9 2" xfId="60204"/>
    <cellStyle name="Финансовый 9 29 9 11" xfId="30394"/>
    <cellStyle name="Финансовый 9 29 9 11 10" xfId="30395"/>
    <cellStyle name="Финансовый 9 29 9 11 10 2" xfId="60205"/>
    <cellStyle name="Финансовый 9 29 9 11 11" xfId="30396"/>
    <cellStyle name="Финансовый 9 29 9 11 11 2" xfId="60206"/>
    <cellStyle name="Финансовый 9 29 9 11 12" xfId="30397"/>
    <cellStyle name="Финансовый 9 29 9 11 12 2" xfId="60207"/>
    <cellStyle name="Финансовый 9 29 9 11 13" xfId="30398"/>
    <cellStyle name="Финансовый 9 29 9 11 13 2" xfId="60208"/>
    <cellStyle name="Финансовый 9 29 9 11 14" xfId="30399"/>
    <cellStyle name="Финансовый 9 29 9 11 14 2" xfId="60209"/>
    <cellStyle name="Финансовый 9 29 9 11 15" xfId="30400"/>
    <cellStyle name="Финансовый 9 29 9 11 15 2" xfId="60210"/>
    <cellStyle name="Финансовый 9 29 9 11 16" xfId="30401"/>
    <cellStyle name="Финансовый 9 29 9 11 16 2" xfId="60211"/>
    <cellStyle name="Финансовый 9 29 9 11 17" xfId="30402"/>
    <cellStyle name="Финансовый 9 29 9 11 17 2" xfId="60212"/>
    <cellStyle name="Финансовый 9 29 9 11 18" xfId="30403"/>
    <cellStyle name="Финансовый 9 29 9 11 18 2" xfId="60213"/>
    <cellStyle name="Финансовый 9 29 9 11 19" xfId="60214"/>
    <cellStyle name="Финансовый 9 29 9 11 2" xfId="30404"/>
    <cellStyle name="Финансовый 9 29 9 11 2 2" xfId="60215"/>
    <cellStyle name="Финансовый 9 29 9 11 3" xfId="30405"/>
    <cellStyle name="Финансовый 9 29 9 11 3 2" xfId="60216"/>
    <cellStyle name="Финансовый 9 29 9 11 4" xfId="30406"/>
    <cellStyle name="Финансовый 9 29 9 11 4 2" xfId="60217"/>
    <cellStyle name="Финансовый 9 29 9 11 5" xfId="30407"/>
    <cellStyle name="Финансовый 9 29 9 11 5 2" xfId="60218"/>
    <cellStyle name="Финансовый 9 29 9 11 6" xfId="30408"/>
    <cellStyle name="Финансовый 9 29 9 11 6 2" xfId="60219"/>
    <cellStyle name="Финансовый 9 29 9 11 7" xfId="30409"/>
    <cellStyle name="Финансовый 9 29 9 11 7 2" xfId="60220"/>
    <cellStyle name="Финансовый 9 29 9 11 8" xfId="30410"/>
    <cellStyle name="Финансовый 9 29 9 11 8 2" xfId="60221"/>
    <cellStyle name="Финансовый 9 29 9 11 9" xfId="30411"/>
    <cellStyle name="Финансовый 9 29 9 11 9 2" xfId="60222"/>
    <cellStyle name="Финансовый 9 29 9 12" xfId="30412"/>
    <cellStyle name="Финансовый 9 29 9 12 10" xfId="30413"/>
    <cellStyle name="Финансовый 9 29 9 12 10 2" xfId="60223"/>
    <cellStyle name="Финансовый 9 29 9 12 11" xfId="30414"/>
    <cellStyle name="Финансовый 9 29 9 12 11 2" xfId="60224"/>
    <cellStyle name="Финансовый 9 29 9 12 12" xfId="30415"/>
    <cellStyle name="Финансовый 9 29 9 12 12 2" xfId="60225"/>
    <cellStyle name="Финансовый 9 29 9 12 13" xfId="30416"/>
    <cellStyle name="Финансовый 9 29 9 12 13 2" xfId="60226"/>
    <cellStyle name="Финансовый 9 29 9 12 14" xfId="30417"/>
    <cellStyle name="Финансовый 9 29 9 12 14 2" xfId="60227"/>
    <cellStyle name="Финансовый 9 29 9 12 15" xfId="30418"/>
    <cellStyle name="Финансовый 9 29 9 12 15 2" xfId="60228"/>
    <cellStyle name="Финансовый 9 29 9 12 16" xfId="30419"/>
    <cellStyle name="Финансовый 9 29 9 12 16 2" xfId="60229"/>
    <cellStyle name="Финансовый 9 29 9 12 17" xfId="30420"/>
    <cellStyle name="Финансовый 9 29 9 12 17 2" xfId="60230"/>
    <cellStyle name="Финансовый 9 29 9 12 18" xfId="30421"/>
    <cellStyle name="Финансовый 9 29 9 12 18 2" xfId="60231"/>
    <cellStyle name="Финансовый 9 29 9 12 19" xfId="60232"/>
    <cellStyle name="Финансовый 9 29 9 12 2" xfId="30422"/>
    <cellStyle name="Финансовый 9 29 9 12 2 2" xfId="60233"/>
    <cellStyle name="Финансовый 9 29 9 12 3" xfId="30423"/>
    <cellStyle name="Финансовый 9 29 9 12 3 2" xfId="60234"/>
    <cellStyle name="Финансовый 9 29 9 12 4" xfId="30424"/>
    <cellStyle name="Финансовый 9 29 9 12 4 2" xfId="60235"/>
    <cellStyle name="Финансовый 9 29 9 12 5" xfId="30425"/>
    <cellStyle name="Финансовый 9 29 9 12 5 2" xfId="60236"/>
    <cellStyle name="Финансовый 9 29 9 12 6" xfId="30426"/>
    <cellStyle name="Финансовый 9 29 9 12 6 2" xfId="60237"/>
    <cellStyle name="Финансовый 9 29 9 12 7" xfId="30427"/>
    <cellStyle name="Финансовый 9 29 9 12 7 2" xfId="60238"/>
    <cellStyle name="Финансовый 9 29 9 12 8" xfId="30428"/>
    <cellStyle name="Финансовый 9 29 9 12 8 2" xfId="60239"/>
    <cellStyle name="Финансовый 9 29 9 12 9" xfId="30429"/>
    <cellStyle name="Финансовый 9 29 9 12 9 2" xfId="60240"/>
    <cellStyle name="Финансовый 9 29 9 13" xfId="30430"/>
    <cellStyle name="Финансовый 9 29 9 13 10" xfId="30431"/>
    <cellStyle name="Финансовый 9 29 9 13 10 2" xfId="60241"/>
    <cellStyle name="Финансовый 9 29 9 13 11" xfId="30432"/>
    <cellStyle name="Финансовый 9 29 9 13 11 2" xfId="60242"/>
    <cellStyle name="Финансовый 9 29 9 13 12" xfId="30433"/>
    <cellStyle name="Финансовый 9 29 9 13 12 2" xfId="60243"/>
    <cellStyle name="Финансовый 9 29 9 13 13" xfId="30434"/>
    <cellStyle name="Финансовый 9 29 9 13 13 2" xfId="60244"/>
    <cellStyle name="Финансовый 9 29 9 13 14" xfId="30435"/>
    <cellStyle name="Финансовый 9 29 9 13 14 2" xfId="60245"/>
    <cellStyle name="Финансовый 9 29 9 13 15" xfId="30436"/>
    <cellStyle name="Финансовый 9 29 9 13 15 2" xfId="60246"/>
    <cellStyle name="Финансовый 9 29 9 13 16" xfId="30437"/>
    <cellStyle name="Финансовый 9 29 9 13 16 2" xfId="60247"/>
    <cellStyle name="Финансовый 9 29 9 13 17" xfId="30438"/>
    <cellStyle name="Финансовый 9 29 9 13 17 2" xfId="60248"/>
    <cellStyle name="Финансовый 9 29 9 13 18" xfId="30439"/>
    <cellStyle name="Финансовый 9 29 9 13 18 2" xfId="60249"/>
    <cellStyle name="Финансовый 9 29 9 13 19" xfId="60250"/>
    <cellStyle name="Финансовый 9 29 9 13 2" xfId="30440"/>
    <cellStyle name="Финансовый 9 29 9 13 2 2" xfId="60251"/>
    <cellStyle name="Финансовый 9 29 9 13 3" xfId="30441"/>
    <cellStyle name="Финансовый 9 29 9 13 3 2" xfId="60252"/>
    <cellStyle name="Финансовый 9 29 9 13 4" xfId="30442"/>
    <cellStyle name="Финансовый 9 29 9 13 4 2" xfId="60253"/>
    <cellStyle name="Финансовый 9 29 9 13 5" xfId="30443"/>
    <cellStyle name="Финансовый 9 29 9 13 5 2" xfId="60254"/>
    <cellStyle name="Финансовый 9 29 9 13 6" xfId="30444"/>
    <cellStyle name="Финансовый 9 29 9 13 6 2" xfId="60255"/>
    <cellStyle name="Финансовый 9 29 9 13 7" xfId="30445"/>
    <cellStyle name="Финансовый 9 29 9 13 7 2" xfId="60256"/>
    <cellStyle name="Финансовый 9 29 9 13 8" xfId="30446"/>
    <cellStyle name="Финансовый 9 29 9 13 8 2" xfId="60257"/>
    <cellStyle name="Финансовый 9 29 9 13 9" xfId="30447"/>
    <cellStyle name="Финансовый 9 29 9 13 9 2" xfId="60258"/>
    <cellStyle name="Финансовый 9 29 9 14" xfId="30448"/>
    <cellStyle name="Финансовый 9 29 9 14 2" xfId="60259"/>
    <cellStyle name="Финансовый 9 29 9 15" xfId="30449"/>
    <cellStyle name="Финансовый 9 29 9 15 2" xfId="60260"/>
    <cellStyle name="Финансовый 9 29 9 16" xfId="30450"/>
    <cellStyle name="Финансовый 9 29 9 16 2" xfId="60261"/>
    <cellStyle name="Финансовый 9 29 9 17" xfId="30451"/>
    <cellStyle name="Финансовый 9 29 9 17 2" xfId="60262"/>
    <cellStyle name="Финансовый 9 29 9 18" xfId="30452"/>
    <cellStyle name="Финансовый 9 29 9 18 2" xfId="60263"/>
    <cellStyle name="Финансовый 9 29 9 19" xfId="30453"/>
    <cellStyle name="Финансовый 9 29 9 19 2" xfId="60264"/>
    <cellStyle name="Финансовый 9 29 9 2" xfId="30454"/>
    <cellStyle name="Финансовый 9 29 9 2 2" xfId="30455"/>
    <cellStyle name="Финансовый 9 29 9 2 2 2" xfId="60265"/>
    <cellStyle name="Финансовый 9 29 9 2 3" xfId="60266"/>
    <cellStyle name="Финансовый 9 29 9 20" xfId="30456"/>
    <cellStyle name="Финансовый 9 29 9 20 2" xfId="60267"/>
    <cellStyle name="Финансовый 9 29 9 21" xfId="30457"/>
    <cellStyle name="Финансовый 9 29 9 21 2" xfId="60268"/>
    <cellStyle name="Финансовый 9 29 9 22" xfId="30458"/>
    <cellStyle name="Финансовый 9 29 9 22 2" xfId="60269"/>
    <cellStyle name="Финансовый 9 29 9 23" xfId="30459"/>
    <cellStyle name="Финансовый 9 29 9 23 2" xfId="60270"/>
    <cellStyle name="Финансовый 9 29 9 24" xfId="30460"/>
    <cellStyle name="Финансовый 9 29 9 24 2" xfId="60271"/>
    <cellStyle name="Финансовый 9 29 9 25" xfId="30461"/>
    <cellStyle name="Финансовый 9 29 9 25 2" xfId="60272"/>
    <cellStyle name="Финансовый 9 29 9 26" xfId="30462"/>
    <cellStyle name="Финансовый 9 29 9 26 2" xfId="60273"/>
    <cellStyle name="Финансовый 9 29 9 27" xfId="30463"/>
    <cellStyle name="Финансовый 9 29 9 27 2" xfId="60274"/>
    <cellStyle name="Финансовый 9 29 9 28" xfId="30464"/>
    <cellStyle name="Финансовый 9 29 9 28 2" xfId="60275"/>
    <cellStyle name="Финансовый 9 29 9 29" xfId="30465"/>
    <cellStyle name="Финансовый 9 29 9 29 2" xfId="60276"/>
    <cellStyle name="Финансовый 9 29 9 3" xfId="30466"/>
    <cellStyle name="Финансовый 9 29 9 3 2" xfId="60277"/>
    <cellStyle name="Финансовый 9 29 9 30" xfId="30467"/>
    <cellStyle name="Финансовый 9 29 9 30 2" xfId="60278"/>
    <cellStyle name="Финансовый 9 29 9 31" xfId="30468"/>
    <cellStyle name="Финансовый 9 29 9 31 2" xfId="60279"/>
    <cellStyle name="Финансовый 9 29 9 32" xfId="30469"/>
    <cellStyle name="Финансовый 9 29 9 32 2" xfId="60280"/>
    <cellStyle name="Финансовый 9 29 9 33" xfId="60281"/>
    <cellStyle name="Финансовый 9 29 9 4" xfId="30470"/>
    <cellStyle name="Финансовый 9 29 9 4 2" xfId="60282"/>
    <cellStyle name="Финансовый 9 29 9 5" xfId="30471"/>
    <cellStyle name="Финансовый 9 29 9 5 2" xfId="60283"/>
    <cellStyle name="Финансовый 9 29 9 6" xfId="30472"/>
    <cellStyle name="Финансовый 9 29 9 6 2" xfId="60284"/>
    <cellStyle name="Финансовый 9 29 9 7" xfId="30473"/>
    <cellStyle name="Финансовый 9 29 9 7 2" xfId="60285"/>
    <cellStyle name="Финансовый 9 29 9 8" xfId="30474"/>
    <cellStyle name="Финансовый 9 29 9 8 2" xfId="60286"/>
    <cellStyle name="Финансовый 9 29 9 9" xfId="30475"/>
    <cellStyle name="Финансовый 9 29 9 9 10" xfId="30476"/>
    <cellStyle name="Финансовый 9 29 9 9 10 2" xfId="60287"/>
    <cellStyle name="Финансовый 9 29 9 9 11" xfId="30477"/>
    <cellStyle name="Финансовый 9 29 9 9 11 2" xfId="60288"/>
    <cellStyle name="Финансовый 9 29 9 9 12" xfId="30478"/>
    <cellStyle name="Финансовый 9 29 9 9 12 2" xfId="60289"/>
    <cellStyle name="Финансовый 9 29 9 9 13" xfId="30479"/>
    <cellStyle name="Финансовый 9 29 9 9 13 2" xfId="60290"/>
    <cellStyle name="Финансовый 9 29 9 9 14" xfId="30480"/>
    <cellStyle name="Финансовый 9 29 9 9 14 2" xfId="60291"/>
    <cellStyle name="Финансовый 9 29 9 9 15" xfId="30481"/>
    <cellStyle name="Финансовый 9 29 9 9 15 2" xfId="60292"/>
    <cellStyle name="Финансовый 9 29 9 9 16" xfId="30482"/>
    <cellStyle name="Финансовый 9 29 9 9 16 2" xfId="60293"/>
    <cellStyle name="Финансовый 9 29 9 9 17" xfId="30483"/>
    <cellStyle name="Финансовый 9 29 9 9 17 2" xfId="60294"/>
    <cellStyle name="Финансовый 9 29 9 9 18" xfId="30484"/>
    <cellStyle name="Финансовый 9 29 9 9 18 2" xfId="60295"/>
    <cellStyle name="Финансовый 9 29 9 9 19" xfId="30485"/>
    <cellStyle name="Финансовый 9 29 9 9 19 2" xfId="60296"/>
    <cellStyle name="Финансовый 9 29 9 9 2" xfId="30486"/>
    <cellStyle name="Финансовый 9 29 9 9 2 2" xfId="60297"/>
    <cellStyle name="Финансовый 9 29 9 9 20" xfId="30487"/>
    <cellStyle name="Финансовый 9 29 9 9 20 2" xfId="60298"/>
    <cellStyle name="Финансовый 9 29 9 9 21" xfId="30488"/>
    <cellStyle name="Финансовый 9 29 9 9 21 2" xfId="60299"/>
    <cellStyle name="Финансовый 9 29 9 9 22" xfId="30489"/>
    <cellStyle name="Финансовый 9 29 9 9 22 2" xfId="60300"/>
    <cellStyle name="Финансовый 9 29 9 9 23" xfId="30490"/>
    <cellStyle name="Финансовый 9 29 9 9 23 2" xfId="60301"/>
    <cellStyle name="Финансовый 9 29 9 9 24" xfId="60302"/>
    <cellStyle name="Финансовый 9 29 9 9 3" xfId="30491"/>
    <cellStyle name="Финансовый 9 29 9 9 3 2" xfId="60303"/>
    <cellStyle name="Финансовый 9 29 9 9 4" xfId="30492"/>
    <cellStyle name="Финансовый 9 29 9 9 4 2" xfId="60304"/>
    <cellStyle name="Финансовый 9 29 9 9 5" xfId="30493"/>
    <cellStyle name="Финансовый 9 29 9 9 5 2" xfId="60305"/>
    <cellStyle name="Финансовый 9 29 9 9 6" xfId="30494"/>
    <cellStyle name="Финансовый 9 29 9 9 6 2" xfId="60306"/>
    <cellStyle name="Финансовый 9 29 9 9 7" xfId="30495"/>
    <cellStyle name="Финансовый 9 29 9 9 7 2" xfId="60307"/>
    <cellStyle name="Финансовый 9 29 9 9 8" xfId="30496"/>
    <cellStyle name="Финансовый 9 29 9 9 8 2" xfId="60308"/>
    <cellStyle name="Финансовый 9 29 9 9 9" xfId="30497"/>
    <cellStyle name="Финансовый 9 29 9 9 9 2" xfId="60309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25" xfId="60432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25" xfId="60431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FF8080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106"/>
  <sheetViews>
    <sheetView tabSelected="1" zoomScale="70" zoomScaleNormal="70" workbookViewId="0">
      <pane ySplit="12" topLeftCell="A13" activePane="bottomLeft" state="frozen"/>
      <selection pane="bottomLeft" activeCell="BA41" sqref="BA41:BA42"/>
    </sheetView>
  </sheetViews>
  <sheetFormatPr defaultRowHeight="15" outlineLevelCol="2"/>
  <cols>
    <col min="1" max="1" width="8.42578125" customWidth="1"/>
    <col min="2" max="2" width="8.85546875" customWidth="1"/>
    <col min="3" max="3" width="9.28515625" customWidth="1" outlineLevel="2"/>
    <col min="4" max="4" width="9" customWidth="1" outlineLevel="2"/>
    <col min="5" max="5" width="17.5703125" customWidth="1" outlineLevel="2"/>
    <col min="6" max="6" width="9.140625" customWidth="1" outlineLevel="1"/>
    <col min="7" max="7" width="9.28515625" customWidth="1" outlineLevel="1"/>
    <col min="8" max="8" width="7.7109375" customWidth="1" outlineLevel="1"/>
    <col min="9" max="9" width="24.85546875" customWidth="1"/>
    <col min="10" max="11" width="11.5703125" customWidth="1" outlineLevel="1"/>
    <col min="12" max="12" width="16.85546875" customWidth="1" outlineLevel="1"/>
    <col min="13" max="13" width="12" customWidth="1" outlineLevel="1"/>
    <col min="14" max="14" width="17.85546875" customWidth="1" outlineLevel="1"/>
    <col min="15" max="15" width="15.5703125" customWidth="1" outlineLevel="1"/>
    <col min="16" max="16" width="12.5703125" customWidth="1"/>
    <col min="17" max="17" width="11.42578125" customWidth="1"/>
    <col min="18" max="18" width="12.28515625" customWidth="1" outlineLevel="1"/>
    <col min="19" max="19" width="9.140625" customWidth="1" outlineLevel="1"/>
    <col min="20" max="20" width="9.7109375" customWidth="1" outlineLevel="1"/>
    <col min="21" max="21" width="8.140625" customWidth="1" outlineLevel="1"/>
    <col min="22" max="22" width="7.7109375" customWidth="1" outlineLevel="1"/>
    <col min="23" max="23" width="7.28515625" customWidth="1" outlineLevel="1"/>
    <col min="24" max="24" width="9.140625" customWidth="1" outlineLevel="1"/>
    <col min="25" max="25" width="11.85546875" customWidth="1" outlineLevel="1"/>
    <col min="26" max="26" width="13.140625" customWidth="1" outlineLevel="1"/>
    <col min="27" max="27" width="12.28515625" customWidth="1"/>
    <col min="28" max="28" width="13" customWidth="1"/>
    <col min="29" max="29" width="14.140625" customWidth="1"/>
    <col min="30" max="30" width="12.42578125" customWidth="1" outlineLevel="1"/>
    <col min="31" max="31" width="11.7109375" customWidth="1" outlineLevel="1"/>
    <col min="32" max="32" width="15.140625" customWidth="1" outlineLevel="1"/>
    <col min="33" max="33" width="13.28515625" customWidth="1"/>
    <col min="34" max="34" width="11.7109375" bestFit="1" customWidth="1"/>
    <col min="35" max="35" width="14.42578125" customWidth="1" outlineLevel="1"/>
    <col min="36" max="36" width="21.7109375" customWidth="1" outlineLevel="1"/>
    <col min="37" max="37" width="21.5703125" customWidth="1" outlineLevel="1"/>
    <col min="38" max="38" width="19" customWidth="1" outlineLevel="1"/>
    <col min="39" max="39" width="12.5703125" customWidth="1" outlineLevel="1"/>
    <col min="40" max="40" width="14.5703125" customWidth="1" outlineLevel="1"/>
    <col min="41" max="41" width="14.42578125" customWidth="1" outlineLevel="1"/>
    <col min="42" max="42" width="14.140625" customWidth="1" outlineLevel="1"/>
    <col min="43" max="43" width="11" customWidth="1" outlineLevel="1"/>
    <col min="44" max="44" width="11.42578125" customWidth="1" outlineLevel="1"/>
    <col min="45" max="45" width="12.28515625" customWidth="1"/>
    <col min="46" max="46" width="12" customWidth="1"/>
    <col min="47" max="49" width="9.140625" customWidth="1" outlineLevel="1"/>
    <col min="50" max="50" width="22.7109375" customWidth="1" outlineLevel="1"/>
    <col min="51" max="51" width="9.140625" customWidth="1" outlineLevel="1"/>
    <col min="52" max="52" width="11.140625" customWidth="1" outlineLevel="1"/>
    <col min="53" max="53" width="14.5703125" customWidth="1" outlineLevel="1"/>
    <col min="54" max="54" width="11.85546875" customWidth="1" outlineLevel="1"/>
    <col min="55" max="55" width="9.140625" customWidth="1" outlineLevel="1"/>
    <col min="56" max="56" width="12.5703125" customWidth="1" outlineLevel="1"/>
    <col min="57" max="60" width="9.140625" customWidth="1" outlineLevel="1"/>
    <col min="61" max="61" width="50.28515625" customWidth="1"/>
  </cols>
  <sheetData>
    <row r="1" spans="1:82" s="11" customFormat="1" ht="15.75" customHeight="1">
      <c r="BC1" s="246" t="s">
        <v>620</v>
      </c>
      <c r="BD1" s="247"/>
      <c r="BE1" s="247"/>
      <c r="BF1" s="247"/>
      <c r="BG1" s="247"/>
      <c r="BH1" s="247"/>
      <c r="BI1" s="247"/>
      <c r="BJ1" s="177"/>
      <c r="BK1" s="177"/>
      <c r="BL1" s="177"/>
      <c r="BM1" s="177"/>
      <c r="BN1" s="167"/>
      <c r="BO1" s="167"/>
      <c r="BP1" s="167"/>
      <c r="BQ1" s="167"/>
      <c r="BR1" s="179"/>
      <c r="BS1" s="168"/>
      <c r="BT1" s="168"/>
      <c r="BU1" s="168"/>
      <c r="BV1" s="169"/>
      <c r="BW1" s="168"/>
      <c r="BX1" s="168"/>
      <c r="BY1" s="168"/>
    </row>
    <row r="2" spans="1:82" s="11" customFormat="1" ht="15.75">
      <c r="BE2" s="176"/>
      <c r="BF2" s="177"/>
      <c r="BG2" s="177"/>
      <c r="BH2" s="177"/>
      <c r="BI2" s="177"/>
      <c r="BJ2" s="177"/>
      <c r="BK2" s="177"/>
      <c r="BL2" s="177"/>
      <c r="BM2" s="177"/>
      <c r="BN2" s="167"/>
      <c r="BO2" s="167"/>
      <c r="BP2" s="167"/>
      <c r="BQ2" s="167"/>
      <c r="BR2" s="179"/>
      <c r="BS2" s="168"/>
      <c r="BT2" s="168"/>
      <c r="BU2" s="168"/>
      <c r="BV2" s="169"/>
      <c r="BW2" s="168"/>
      <c r="BX2" s="168"/>
      <c r="BY2" s="168"/>
    </row>
    <row r="3" spans="1:82" s="11" customFormat="1" ht="15.75">
      <c r="BE3" s="171"/>
      <c r="BF3" s="171"/>
      <c r="BG3" s="172"/>
      <c r="BH3" s="172"/>
      <c r="BI3" s="172"/>
      <c r="BJ3" s="172"/>
      <c r="BK3" s="172"/>
      <c r="BL3" s="172"/>
      <c r="BM3" s="172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</row>
    <row r="4" spans="1:82" ht="15.75" customHeight="1">
      <c r="A4" s="166" t="s">
        <v>563</v>
      </c>
      <c r="BC4" s="248" t="s">
        <v>616</v>
      </c>
      <c r="BD4" s="247"/>
      <c r="BE4" s="247"/>
      <c r="BF4" s="247"/>
      <c r="BG4" s="247"/>
      <c r="BH4" s="247"/>
      <c r="BI4" s="247"/>
      <c r="BJ4" s="172"/>
      <c r="BK4" s="172"/>
      <c r="BL4" s="172"/>
      <c r="BM4" s="172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</row>
    <row r="5" spans="1:82" ht="15.75">
      <c r="BC5" s="249" t="s">
        <v>617</v>
      </c>
      <c r="BD5" s="247"/>
      <c r="BE5" s="247"/>
      <c r="BF5" s="247"/>
      <c r="BG5" s="247"/>
      <c r="BH5" s="247"/>
      <c r="BI5" s="247"/>
      <c r="BJ5" s="178"/>
      <c r="BK5" s="178"/>
      <c r="BL5" s="178"/>
      <c r="BM5" s="178"/>
      <c r="BN5" s="175"/>
      <c r="BO5" s="175"/>
      <c r="BP5" s="175"/>
      <c r="BQ5" s="175"/>
      <c r="BR5" s="180"/>
      <c r="BS5" s="175"/>
      <c r="BT5" s="175"/>
      <c r="BU5" s="175"/>
      <c r="BV5" s="175"/>
      <c r="BW5" s="175"/>
      <c r="BX5" s="175"/>
      <c r="BY5" s="175"/>
    </row>
    <row r="6" spans="1:82" s="165" customFormat="1" ht="23.25">
      <c r="A6" s="165" t="s">
        <v>126</v>
      </c>
      <c r="BE6" s="174"/>
      <c r="BF6" s="175"/>
      <c r="BG6" s="175"/>
      <c r="BH6" s="175"/>
      <c r="BI6" s="175"/>
      <c r="BJ6" s="175"/>
      <c r="BK6" s="175"/>
      <c r="BL6" s="175"/>
      <c r="BM6" s="175"/>
      <c r="BN6" s="170"/>
      <c r="BO6" s="171"/>
      <c r="BP6" s="171"/>
      <c r="BQ6" s="171"/>
      <c r="BR6" s="181"/>
      <c r="BS6" s="172"/>
      <c r="BT6" s="172"/>
      <c r="BU6" s="172"/>
      <c r="BV6" s="173"/>
      <c r="BW6" s="172"/>
      <c r="BX6" s="172"/>
      <c r="BY6" s="172"/>
    </row>
    <row r="7" spans="1:82" ht="15.75" customHeight="1">
      <c r="BI7" s="182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</row>
    <row r="8" spans="1:82" s="6" customFormat="1"/>
    <row r="9" spans="1:82" s="7" customFormat="1" ht="39.75" customHeight="1">
      <c r="A9" s="200" t="s">
        <v>37</v>
      </c>
      <c r="B9" s="200" t="s">
        <v>18</v>
      </c>
      <c r="C9" s="200" t="s">
        <v>20</v>
      </c>
      <c r="D9" s="200"/>
      <c r="E9" s="200"/>
      <c r="F9" s="200" t="s">
        <v>39</v>
      </c>
      <c r="G9" s="200" t="s">
        <v>40</v>
      </c>
      <c r="H9" s="200" t="s">
        <v>21</v>
      </c>
      <c r="I9" s="200" t="s">
        <v>22</v>
      </c>
      <c r="J9" s="200" t="s">
        <v>44</v>
      </c>
      <c r="K9" s="200" t="s">
        <v>45</v>
      </c>
      <c r="L9" s="200" t="s">
        <v>66</v>
      </c>
      <c r="M9" s="197" t="s">
        <v>67</v>
      </c>
      <c r="N9" s="200" t="s">
        <v>68</v>
      </c>
      <c r="O9" s="200" t="s">
        <v>69</v>
      </c>
      <c r="P9" s="200" t="s">
        <v>51</v>
      </c>
      <c r="Q9" s="200"/>
      <c r="R9" s="200" t="s">
        <v>48</v>
      </c>
      <c r="S9" s="200"/>
      <c r="T9" s="200"/>
      <c r="U9" s="200"/>
      <c r="V9" s="200"/>
      <c r="W9" s="200"/>
      <c r="X9" s="200"/>
      <c r="Y9" s="200"/>
      <c r="Z9" s="200"/>
      <c r="AA9" s="201" t="s">
        <v>70</v>
      </c>
      <c r="AB9" s="201"/>
      <c r="AC9" s="200" t="s">
        <v>46</v>
      </c>
      <c r="AD9" s="200" t="s">
        <v>0</v>
      </c>
      <c r="AE9" s="200"/>
      <c r="AF9" s="200"/>
      <c r="AG9" s="200"/>
      <c r="AH9" s="200"/>
      <c r="AI9" s="200" t="s">
        <v>622</v>
      </c>
      <c r="AJ9" s="200"/>
      <c r="AK9" s="200" t="s">
        <v>38</v>
      </c>
      <c r="AL9" s="200"/>
      <c r="AM9" s="200"/>
      <c r="AN9" s="200"/>
      <c r="AO9" s="200"/>
      <c r="AP9" s="200"/>
      <c r="AQ9" s="200"/>
      <c r="AR9" s="200"/>
      <c r="AS9" s="200"/>
      <c r="AT9" s="200"/>
      <c r="AU9" s="200" t="s">
        <v>19</v>
      </c>
      <c r="AV9" s="200" t="s">
        <v>71</v>
      </c>
      <c r="AW9" s="200" t="s">
        <v>72</v>
      </c>
      <c r="AX9" s="200" t="s">
        <v>73</v>
      </c>
      <c r="AY9" s="214" t="s">
        <v>74</v>
      </c>
      <c r="AZ9" s="215"/>
      <c r="BA9" s="215"/>
      <c r="BB9" s="215"/>
      <c r="BC9" s="215"/>
      <c r="BD9" s="215"/>
      <c r="BE9" s="215"/>
      <c r="BF9" s="215"/>
      <c r="BG9" s="215"/>
      <c r="BH9" s="216"/>
      <c r="BI9" s="197" t="s">
        <v>53</v>
      </c>
    </row>
    <row r="10" spans="1:82" s="7" customFormat="1" ht="113.25" customHeight="1">
      <c r="A10" s="200"/>
      <c r="B10" s="200"/>
      <c r="C10" s="200" t="s">
        <v>75</v>
      </c>
      <c r="D10" s="200" t="s">
        <v>76</v>
      </c>
      <c r="E10" s="200" t="s">
        <v>77</v>
      </c>
      <c r="F10" s="200"/>
      <c r="G10" s="200"/>
      <c r="H10" s="200"/>
      <c r="I10" s="200"/>
      <c r="J10" s="200"/>
      <c r="K10" s="200"/>
      <c r="L10" s="200"/>
      <c r="M10" s="198"/>
      <c r="N10" s="200"/>
      <c r="O10" s="200"/>
      <c r="P10" s="200"/>
      <c r="Q10" s="200"/>
      <c r="R10" s="200" t="s">
        <v>23</v>
      </c>
      <c r="S10" s="200" t="s">
        <v>24</v>
      </c>
      <c r="T10" s="200"/>
      <c r="U10" s="200"/>
      <c r="V10" s="200"/>
      <c r="W10" s="200"/>
      <c r="X10" s="200" t="s">
        <v>25</v>
      </c>
      <c r="Y10" s="201" t="s">
        <v>52</v>
      </c>
      <c r="Z10" s="201"/>
      <c r="AA10" s="201"/>
      <c r="AB10" s="201"/>
      <c r="AC10" s="200"/>
      <c r="AD10" s="200" t="s">
        <v>78</v>
      </c>
      <c r="AE10" s="200" t="s">
        <v>79</v>
      </c>
      <c r="AF10" s="200" t="s">
        <v>54</v>
      </c>
      <c r="AG10" s="202" t="s">
        <v>202</v>
      </c>
      <c r="AH10" s="202" t="s">
        <v>203</v>
      </c>
      <c r="AI10" s="200" t="s">
        <v>623</v>
      </c>
      <c r="AJ10" s="200" t="s">
        <v>47</v>
      </c>
      <c r="AK10" s="200" t="s">
        <v>35</v>
      </c>
      <c r="AL10" s="200" t="s">
        <v>36</v>
      </c>
      <c r="AM10" s="200" t="s">
        <v>26</v>
      </c>
      <c r="AN10" s="200"/>
      <c r="AO10" s="200" t="s">
        <v>42</v>
      </c>
      <c r="AP10" s="200" t="s">
        <v>32</v>
      </c>
      <c r="AQ10" s="200"/>
      <c r="AR10" s="201" t="s">
        <v>206</v>
      </c>
      <c r="AS10" s="200" t="s">
        <v>204</v>
      </c>
      <c r="AT10" s="226" t="s">
        <v>205</v>
      </c>
      <c r="AU10" s="200"/>
      <c r="AV10" s="200"/>
      <c r="AW10" s="200"/>
      <c r="AX10" s="200"/>
      <c r="AY10" s="217" t="s">
        <v>80</v>
      </c>
      <c r="AZ10" s="217" t="s">
        <v>81</v>
      </c>
      <c r="BA10" s="217" t="s">
        <v>82</v>
      </c>
      <c r="BB10" s="219" t="s">
        <v>83</v>
      </c>
      <c r="BC10" s="219" t="s">
        <v>84</v>
      </c>
      <c r="BD10" s="221" t="s">
        <v>85</v>
      </c>
      <c r="BE10" s="223" t="s">
        <v>86</v>
      </c>
      <c r="BF10" s="224"/>
      <c r="BG10" s="225"/>
      <c r="BH10" s="217" t="s">
        <v>87</v>
      </c>
      <c r="BI10" s="198"/>
    </row>
    <row r="11" spans="1:82" s="7" customFormat="1" ht="74.25" customHeight="1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199"/>
      <c r="N11" s="200"/>
      <c r="O11" s="200"/>
      <c r="P11" s="185" t="s">
        <v>49</v>
      </c>
      <c r="Q11" s="185" t="s">
        <v>50</v>
      </c>
      <c r="R11" s="200"/>
      <c r="S11" s="185" t="s">
        <v>27</v>
      </c>
      <c r="T11" s="185" t="s">
        <v>28</v>
      </c>
      <c r="U11" s="185" t="s">
        <v>29</v>
      </c>
      <c r="V11" s="185" t="s">
        <v>30</v>
      </c>
      <c r="W11" s="185" t="s">
        <v>43</v>
      </c>
      <c r="X11" s="200"/>
      <c r="Y11" s="185" t="s">
        <v>49</v>
      </c>
      <c r="Z11" s="185" t="s">
        <v>50</v>
      </c>
      <c r="AA11" s="185" t="s">
        <v>49</v>
      </c>
      <c r="AB11" s="185" t="s">
        <v>50</v>
      </c>
      <c r="AC11" s="200"/>
      <c r="AD11" s="200"/>
      <c r="AE11" s="200"/>
      <c r="AF11" s="200"/>
      <c r="AG11" s="202"/>
      <c r="AH11" s="202"/>
      <c r="AI11" s="200"/>
      <c r="AJ11" s="200"/>
      <c r="AK11" s="200"/>
      <c r="AL11" s="200"/>
      <c r="AM11" s="185" t="s">
        <v>41</v>
      </c>
      <c r="AN11" s="185" t="s">
        <v>34</v>
      </c>
      <c r="AO11" s="200"/>
      <c r="AP11" s="185" t="s">
        <v>33</v>
      </c>
      <c r="AQ11" s="185" t="s">
        <v>34</v>
      </c>
      <c r="AR11" s="201"/>
      <c r="AS11" s="200"/>
      <c r="AT11" s="226"/>
      <c r="AU11" s="200"/>
      <c r="AV11" s="200"/>
      <c r="AW11" s="200"/>
      <c r="AX11" s="200"/>
      <c r="AY11" s="218"/>
      <c r="AZ11" s="218"/>
      <c r="BA11" s="218"/>
      <c r="BB11" s="220"/>
      <c r="BC11" s="220"/>
      <c r="BD11" s="222"/>
      <c r="BE11" s="60" t="s">
        <v>88</v>
      </c>
      <c r="BF11" s="61" t="s">
        <v>89</v>
      </c>
      <c r="BG11" s="61" t="s">
        <v>90</v>
      </c>
      <c r="BH11" s="218"/>
      <c r="BI11" s="199"/>
    </row>
    <row r="12" spans="1:82" s="7" customFormat="1" ht="19.5" customHeight="1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  <c r="Q12" s="2">
        <v>17</v>
      </c>
      <c r="R12" s="2">
        <v>18</v>
      </c>
      <c r="S12" s="2">
        <v>19</v>
      </c>
      <c r="T12" s="2">
        <v>20</v>
      </c>
      <c r="U12" s="2">
        <v>21</v>
      </c>
      <c r="V12" s="2">
        <v>22</v>
      </c>
      <c r="W12" s="2">
        <v>23</v>
      </c>
      <c r="X12" s="2">
        <v>24</v>
      </c>
      <c r="Y12" s="2">
        <v>25</v>
      </c>
      <c r="Z12" s="2">
        <v>26</v>
      </c>
      <c r="AA12" s="2">
        <v>27</v>
      </c>
      <c r="AB12" s="2">
        <v>28</v>
      </c>
      <c r="AC12" s="2">
        <v>29</v>
      </c>
      <c r="AD12" s="2">
        <v>30</v>
      </c>
      <c r="AE12" s="2">
        <v>31</v>
      </c>
      <c r="AF12" s="2">
        <v>32</v>
      </c>
      <c r="AG12" s="2">
        <v>33</v>
      </c>
      <c r="AH12" s="2">
        <v>34</v>
      </c>
      <c r="AI12" s="2">
        <v>35</v>
      </c>
      <c r="AJ12" s="2">
        <v>36</v>
      </c>
      <c r="AK12" s="2">
        <v>37</v>
      </c>
      <c r="AL12" s="2">
        <v>38</v>
      </c>
      <c r="AM12" s="2">
        <v>39</v>
      </c>
      <c r="AN12" s="2">
        <v>40</v>
      </c>
      <c r="AO12" s="2">
        <v>41</v>
      </c>
      <c r="AP12" s="2">
        <v>42</v>
      </c>
      <c r="AQ12" s="2">
        <v>43</v>
      </c>
      <c r="AR12" s="2">
        <v>44</v>
      </c>
      <c r="AS12" s="2">
        <v>45</v>
      </c>
      <c r="AT12" s="2">
        <v>46</v>
      </c>
      <c r="AU12" s="2">
        <v>47</v>
      </c>
      <c r="AV12" s="2">
        <v>48</v>
      </c>
      <c r="AW12" s="2">
        <v>49</v>
      </c>
      <c r="AX12" s="2">
        <v>50</v>
      </c>
      <c r="AY12" s="2">
        <v>51</v>
      </c>
      <c r="AZ12" s="2">
        <v>52</v>
      </c>
      <c r="BA12" s="2">
        <v>53</v>
      </c>
      <c r="BB12" s="2">
        <v>54</v>
      </c>
      <c r="BC12" s="2">
        <v>55</v>
      </c>
      <c r="BD12" s="2">
        <v>56</v>
      </c>
      <c r="BE12" s="2">
        <v>57</v>
      </c>
      <c r="BF12" s="2">
        <v>58</v>
      </c>
      <c r="BG12" s="2">
        <v>59</v>
      </c>
      <c r="BH12" s="2">
        <v>60</v>
      </c>
      <c r="BI12" s="2">
        <v>61</v>
      </c>
    </row>
    <row r="13" spans="1:82" s="13" customFormat="1" ht="20.25" customHeight="1">
      <c r="A13" s="107" t="s">
        <v>122</v>
      </c>
      <c r="B13" s="108"/>
      <c r="C13" s="108"/>
      <c r="D13" s="108"/>
      <c r="E13" s="108"/>
      <c r="F13" s="108"/>
      <c r="G13" s="108"/>
      <c r="H13" s="108"/>
      <c r="I13" s="108"/>
      <c r="J13" s="110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</row>
    <row r="14" spans="1:82" s="13" customFormat="1" ht="20.25" customHeight="1">
      <c r="A14" s="234" t="s">
        <v>266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235"/>
      <c r="BG14" s="235"/>
      <c r="BH14" s="235"/>
      <c r="BI14" s="236"/>
    </row>
    <row r="15" spans="1:82" s="13" customFormat="1" ht="88.5" customHeight="1">
      <c r="A15" s="2" t="s">
        <v>211</v>
      </c>
      <c r="B15" s="66">
        <v>1</v>
      </c>
      <c r="C15" s="68" t="s">
        <v>267</v>
      </c>
      <c r="D15" s="68" t="s">
        <v>135</v>
      </c>
      <c r="E15" s="68" t="s">
        <v>526</v>
      </c>
      <c r="F15" s="68" t="s">
        <v>268</v>
      </c>
      <c r="G15" s="69" t="s">
        <v>269</v>
      </c>
      <c r="H15" s="57">
        <v>1</v>
      </c>
      <c r="I15" s="192" t="s">
        <v>270</v>
      </c>
      <c r="J15" s="57" t="s">
        <v>135</v>
      </c>
      <c r="K15" s="57" t="s">
        <v>271</v>
      </c>
      <c r="L15" s="58" t="s">
        <v>272</v>
      </c>
      <c r="M15" s="71" t="s">
        <v>273</v>
      </c>
      <c r="N15" s="58" t="s">
        <v>274</v>
      </c>
      <c r="O15" s="58" t="s">
        <v>275</v>
      </c>
      <c r="P15" s="72">
        <v>1265.8699999999999</v>
      </c>
      <c r="Q15" s="72">
        <v>1493.73</v>
      </c>
      <c r="R15" s="72">
        <v>997.85</v>
      </c>
      <c r="S15" s="72" t="s">
        <v>597</v>
      </c>
      <c r="T15" s="162">
        <v>1.0880000000000001</v>
      </c>
      <c r="U15" s="162">
        <v>1.0680000000000001</v>
      </c>
      <c r="V15" s="162">
        <v>1.0720000000000001</v>
      </c>
      <c r="W15" s="96">
        <v>1.07</v>
      </c>
      <c r="X15" s="163">
        <v>0.9</v>
      </c>
      <c r="Y15" s="72">
        <v>1196.98</v>
      </c>
      <c r="Z15" s="72">
        <v>1412.44</v>
      </c>
      <c r="AA15" s="72">
        <v>1196.98</v>
      </c>
      <c r="AB15" s="72">
        <v>1412.44</v>
      </c>
      <c r="AC15" s="57" t="s">
        <v>108</v>
      </c>
      <c r="AD15" s="68" t="s">
        <v>267</v>
      </c>
      <c r="AE15" s="57" t="s">
        <v>135</v>
      </c>
      <c r="AF15" s="57" t="s">
        <v>146</v>
      </c>
      <c r="AG15" s="58" t="s">
        <v>231</v>
      </c>
      <c r="AH15" s="58" t="s">
        <v>536</v>
      </c>
      <c r="AI15" s="57" t="s">
        <v>135</v>
      </c>
      <c r="AJ15" s="57" t="s">
        <v>135</v>
      </c>
      <c r="AK15" s="192" t="s">
        <v>276</v>
      </c>
      <c r="AL15" s="57" t="s">
        <v>592</v>
      </c>
      <c r="AM15" s="58">
        <v>876</v>
      </c>
      <c r="AN15" s="58" t="s">
        <v>277</v>
      </c>
      <c r="AO15" s="58" t="s">
        <v>278</v>
      </c>
      <c r="AP15" s="57">
        <v>45260000000</v>
      </c>
      <c r="AQ15" s="58" t="s">
        <v>218</v>
      </c>
      <c r="AR15" s="58" t="s">
        <v>578</v>
      </c>
      <c r="AS15" s="58" t="s">
        <v>578</v>
      </c>
      <c r="AT15" s="58" t="s">
        <v>579</v>
      </c>
      <c r="AU15" s="58" t="s">
        <v>279</v>
      </c>
      <c r="AV15" s="71" t="s">
        <v>135</v>
      </c>
      <c r="AW15" s="71" t="s">
        <v>280</v>
      </c>
      <c r="AX15" s="71" t="s">
        <v>135</v>
      </c>
      <c r="AY15" s="71" t="s">
        <v>217</v>
      </c>
      <c r="AZ15" s="71" t="s">
        <v>135</v>
      </c>
      <c r="BA15" s="71" t="s">
        <v>281</v>
      </c>
      <c r="BB15" s="71" t="s">
        <v>282</v>
      </c>
      <c r="BC15" s="58" t="s">
        <v>579</v>
      </c>
      <c r="BD15" s="71" t="s">
        <v>283</v>
      </c>
      <c r="BE15" s="71" t="s">
        <v>135</v>
      </c>
      <c r="BF15" s="71" t="s">
        <v>135</v>
      </c>
      <c r="BG15" s="71" t="s">
        <v>135</v>
      </c>
      <c r="BH15" s="71" t="s">
        <v>280</v>
      </c>
      <c r="BI15" s="192" t="s">
        <v>284</v>
      </c>
    </row>
    <row r="16" spans="1:82" s="13" customFormat="1" ht="134.25" customHeight="1">
      <c r="A16" s="2" t="s">
        <v>211</v>
      </c>
      <c r="B16" s="66">
        <f>B15+1</f>
        <v>2</v>
      </c>
      <c r="C16" s="68" t="s">
        <v>267</v>
      </c>
      <c r="D16" s="189" t="s">
        <v>135</v>
      </c>
      <c r="E16" s="68" t="s">
        <v>526</v>
      </c>
      <c r="F16" s="189" t="s">
        <v>286</v>
      </c>
      <c r="G16" s="188" t="s">
        <v>287</v>
      </c>
      <c r="H16" s="15">
        <v>1</v>
      </c>
      <c r="I16" s="192" t="s">
        <v>288</v>
      </c>
      <c r="J16" s="57" t="s">
        <v>135</v>
      </c>
      <c r="K16" s="57" t="s">
        <v>271</v>
      </c>
      <c r="L16" s="58" t="s">
        <v>289</v>
      </c>
      <c r="M16" s="71" t="s">
        <v>290</v>
      </c>
      <c r="N16" s="58" t="s">
        <v>291</v>
      </c>
      <c r="O16" s="58" t="s">
        <v>275</v>
      </c>
      <c r="P16" s="72">
        <v>4310.1000000000004</v>
      </c>
      <c r="Q16" s="72">
        <v>5085.92</v>
      </c>
      <c r="R16" s="72">
        <v>3280.01</v>
      </c>
      <c r="S16" s="72" t="s">
        <v>597</v>
      </c>
      <c r="T16" s="162">
        <v>1.0880000000000001</v>
      </c>
      <c r="U16" s="162">
        <v>1.0680000000000001</v>
      </c>
      <c r="V16" s="162">
        <v>1.0720000000000001</v>
      </c>
      <c r="W16" s="96">
        <v>1.07</v>
      </c>
      <c r="X16" s="163">
        <v>0.9</v>
      </c>
      <c r="Y16" s="72">
        <v>3934.57</v>
      </c>
      <c r="Z16" s="72">
        <v>4642.79</v>
      </c>
      <c r="AA16" s="72">
        <v>3934.57</v>
      </c>
      <c r="AB16" s="72">
        <v>4642.79</v>
      </c>
      <c r="AC16" s="57" t="s">
        <v>108</v>
      </c>
      <c r="AD16" s="68" t="s">
        <v>267</v>
      </c>
      <c r="AE16" s="57" t="s">
        <v>135</v>
      </c>
      <c r="AF16" s="57" t="s">
        <v>146</v>
      </c>
      <c r="AG16" s="58" t="s">
        <v>231</v>
      </c>
      <c r="AH16" s="92" t="s">
        <v>542</v>
      </c>
      <c r="AI16" s="57" t="s">
        <v>135</v>
      </c>
      <c r="AJ16" s="57" t="s">
        <v>135</v>
      </c>
      <c r="AK16" s="192" t="s">
        <v>292</v>
      </c>
      <c r="AL16" s="57" t="s">
        <v>592</v>
      </c>
      <c r="AM16" s="58" t="s">
        <v>293</v>
      </c>
      <c r="AN16" s="58" t="s">
        <v>294</v>
      </c>
      <c r="AO16" s="58" t="s">
        <v>295</v>
      </c>
      <c r="AP16" s="57">
        <v>45260000000</v>
      </c>
      <c r="AQ16" s="58" t="s">
        <v>218</v>
      </c>
      <c r="AR16" s="58" t="s">
        <v>578</v>
      </c>
      <c r="AS16" s="58" t="s">
        <v>578</v>
      </c>
      <c r="AT16" s="58" t="s">
        <v>579</v>
      </c>
      <c r="AU16" s="58" t="s">
        <v>217</v>
      </c>
      <c r="AV16" s="71" t="s">
        <v>135</v>
      </c>
      <c r="AW16" s="71" t="s">
        <v>280</v>
      </c>
      <c r="AX16" s="71" t="s">
        <v>135</v>
      </c>
      <c r="AY16" s="71" t="s">
        <v>135</v>
      </c>
      <c r="AZ16" s="71" t="s">
        <v>135</v>
      </c>
      <c r="BA16" s="71" t="s">
        <v>135</v>
      </c>
      <c r="BB16" s="71" t="s">
        <v>135</v>
      </c>
      <c r="BC16" s="71" t="s">
        <v>135</v>
      </c>
      <c r="BD16" s="71" t="s">
        <v>135</v>
      </c>
      <c r="BE16" s="71" t="s">
        <v>135</v>
      </c>
      <c r="BF16" s="71" t="s">
        <v>135</v>
      </c>
      <c r="BG16" s="71" t="s">
        <v>135</v>
      </c>
      <c r="BH16" s="71" t="s">
        <v>135</v>
      </c>
      <c r="BI16" s="192" t="s">
        <v>296</v>
      </c>
    </row>
    <row r="17" spans="1:61" s="13" customFormat="1" ht="83.25" customHeight="1">
      <c r="A17" s="2" t="s">
        <v>211</v>
      </c>
      <c r="B17" s="66">
        <f t="shared" ref="B17:B25" si="0">B16+1</f>
        <v>3</v>
      </c>
      <c r="C17" s="68" t="s">
        <v>267</v>
      </c>
      <c r="D17" s="189" t="s">
        <v>135</v>
      </c>
      <c r="E17" s="68" t="s">
        <v>526</v>
      </c>
      <c r="F17" s="189" t="s">
        <v>268</v>
      </c>
      <c r="G17" s="188" t="s">
        <v>297</v>
      </c>
      <c r="H17" s="15">
        <v>1</v>
      </c>
      <c r="I17" s="192" t="s">
        <v>298</v>
      </c>
      <c r="J17" s="57" t="s">
        <v>135</v>
      </c>
      <c r="K17" s="57" t="s">
        <v>271</v>
      </c>
      <c r="L17" s="58" t="s">
        <v>272</v>
      </c>
      <c r="M17" s="71" t="s">
        <v>273</v>
      </c>
      <c r="N17" s="58" t="s">
        <v>274</v>
      </c>
      <c r="O17" s="58" t="s">
        <v>275</v>
      </c>
      <c r="P17" s="72">
        <v>2807.78</v>
      </c>
      <c r="Q17" s="72">
        <v>3313.18</v>
      </c>
      <c r="R17" s="72">
        <v>2228.4699999999998</v>
      </c>
      <c r="S17" s="72" t="s">
        <v>597</v>
      </c>
      <c r="T17" s="162">
        <v>1.0880000000000001</v>
      </c>
      <c r="U17" s="162">
        <v>1.0680000000000001</v>
      </c>
      <c r="V17" s="162">
        <v>1.0720000000000001</v>
      </c>
      <c r="W17" s="96">
        <v>1.07</v>
      </c>
      <c r="X17" s="163">
        <v>0.9</v>
      </c>
      <c r="Y17" s="72">
        <v>2673.17</v>
      </c>
      <c r="Z17" s="72">
        <v>3154.34</v>
      </c>
      <c r="AA17" s="72">
        <v>2673.17</v>
      </c>
      <c r="AB17" s="72">
        <v>3154.34</v>
      </c>
      <c r="AC17" s="57" t="s">
        <v>108</v>
      </c>
      <c r="AD17" s="68" t="s">
        <v>267</v>
      </c>
      <c r="AE17" s="57" t="s">
        <v>135</v>
      </c>
      <c r="AF17" s="57" t="s">
        <v>146</v>
      </c>
      <c r="AG17" s="58" t="s">
        <v>580</v>
      </c>
      <c r="AH17" s="58" t="s">
        <v>231</v>
      </c>
      <c r="AI17" s="57" t="s">
        <v>135</v>
      </c>
      <c r="AJ17" s="57" t="s">
        <v>135</v>
      </c>
      <c r="AK17" s="192" t="s">
        <v>299</v>
      </c>
      <c r="AL17" s="57" t="s">
        <v>592</v>
      </c>
      <c r="AM17" s="58" t="s">
        <v>300</v>
      </c>
      <c r="AN17" s="58" t="s">
        <v>301</v>
      </c>
      <c r="AO17" s="58" t="s">
        <v>302</v>
      </c>
      <c r="AP17" s="57">
        <v>45260000000</v>
      </c>
      <c r="AQ17" s="58" t="s">
        <v>218</v>
      </c>
      <c r="AR17" s="92" t="s">
        <v>542</v>
      </c>
      <c r="AS17" s="92" t="s">
        <v>542</v>
      </c>
      <c r="AT17" s="58" t="s">
        <v>581</v>
      </c>
      <c r="AU17" s="58" t="s">
        <v>217</v>
      </c>
      <c r="AV17" s="71" t="s">
        <v>135</v>
      </c>
      <c r="AW17" s="71" t="s">
        <v>280</v>
      </c>
      <c r="AX17" s="71" t="s">
        <v>135</v>
      </c>
      <c r="AY17" s="71" t="s">
        <v>217</v>
      </c>
      <c r="AZ17" s="71" t="s">
        <v>135</v>
      </c>
      <c r="BA17" s="71" t="s">
        <v>303</v>
      </c>
      <c r="BB17" s="71" t="s">
        <v>282</v>
      </c>
      <c r="BC17" s="58" t="s">
        <v>581</v>
      </c>
      <c r="BD17" s="71" t="s">
        <v>304</v>
      </c>
      <c r="BE17" s="71" t="s">
        <v>135</v>
      </c>
      <c r="BF17" s="71" t="s">
        <v>135</v>
      </c>
      <c r="BG17" s="71" t="s">
        <v>305</v>
      </c>
      <c r="BH17" s="71" t="s">
        <v>280</v>
      </c>
      <c r="BI17" s="192" t="s">
        <v>306</v>
      </c>
    </row>
    <row r="18" spans="1:61" s="13" customFormat="1" ht="90.75" customHeight="1">
      <c r="A18" s="2" t="s">
        <v>211</v>
      </c>
      <c r="B18" s="66">
        <f t="shared" si="0"/>
        <v>4</v>
      </c>
      <c r="C18" s="68" t="s">
        <v>267</v>
      </c>
      <c r="D18" s="189" t="s">
        <v>135</v>
      </c>
      <c r="E18" s="68" t="s">
        <v>526</v>
      </c>
      <c r="F18" s="189" t="s">
        <v>307</v>
      </c>
      <c r="G18" s="188" t="s">
        <v>308</v>
      </c>
      <c r="H18" s="15">
        <v>1</v>
      </c>
      <c r="I18" s="192" t="s">
        <v>309</v>
      </c>
      <c r="J18" s="57" t="s">
        <v>135</v>
      </c>
      <c r="K18" s="57" t="s">
        <v>271</v>
      </c>
      <c r="L18" s="58" t="s">
        <v>227</v>
      </c>
      <c r="M18" s="71" t="s">
        <v>310</v>
      </c>
      <c r="N18" s="58" t="s">
        <v>311</v>
      </c>
      <c r="O18" s="58" t="s">
        <v>275</v>
      </c>
      <c r="P18" s="72">
        <v>4023.73</v>
      </c>
      <c r="Q18" s="72">
        <v>4748</v>
      </c>
      <c r="R18" s="72">
        <v>3061.9</v>
      </c>
      <c r="S18" s="72" t="s">
        <v>597</v>
      </c>
      <c r="T18" s="162">
        <v>1.0880000000000001</v>
      </c>
      <c r="U18" s="162">
        <v>1.0680000000000001</v>
      </c>
      <c r="V18" s="162">
        <v>1.0720000000000001</v>
      </c>
      <c r="W18" s="96">
        <v>1.07</v>
      </c>
      <c r="X18" s="163">
        <v>0.9</v>
      </c>
      <c r="Y18" s="72">
        <v>3672.93</v>
      </c>
      <c r="Z18" s="72">
        <v>4334.0600000000004</v>
      </c>
      <c r="AA18" s="72">
        <v>3672.93</v>
      </c>
      <c r="AB18" s="72">
        <v>4334.0600000000004</v>
      </c>
      <c r="AC18" s="57" t="s">
        <v>108</v>
      </c>
      <c r="AD18" s="68" t="s">
        <v>267</v>
      </c>
      <c r="AE18" s="57" t="s">
        <v>135</v>
      </c>
      <c r="AF18" s="57" t="s">
        <v>146</v>
      </c>
      <c r="AG18" s="58" t="s">
        <v>231</v>
      </c>
      <c r="AH18" s="92" t="s">
        <v>542</v>
      </c>
      <c r="AI18" s="57" t="s">
        <v>135</v>
      </c>
      <c r="AJ18" s="57" t="s">
        <v>135</v>
      </c>
      <c r="AK18" s="192" t="s">
        <v>312</v>
      </c>
      <c r="AL18" s="57" t="s">
        <v>592</v>
      </c>
      <c r="AM18" s="58" t="s">
        <v>293</v>
      </c>
      <c r="AN18" s="58" t="s">
        <v>294</v>
      </c>
      <c r="AO18" s="58" t="s">
        <v>313</v>
      </c>
      <c r="AP18" s="57">
        <v>45260000000</v>
      </c>
      <c r="AQ18" s="58" t="s">
        <v>218</v>
      </c>
      <c r="AR18" s="92" t="s">
        <v>542</v>
      </c>
      <c r="AS18" s="92" t="s">
        <v>542</v>
      </c>
      <c r="AT18" s="58" t="s">
        <v>581</v>
      </c>
      <c r="AU18" s="58" t="s">
        <v>217</v>
      </c>
      <c r="AV18" s="71" t="s">
        <v>135</v>
      </c>
      <c r="AW18" s="71" t="s">
        <v>280</v>
      </c>
      <c r="AX18" s="71" t="s">
        <v>135</v>
      </c>
      <c r="AY18" s="71" t="s">
        <v>135</v>
      </c>
      <c r="AZ18" s="71" t="s">
        <v>135</v>
      </c>
      <c r="BA18" s="71" t="s">
        <v>135</v>
      </c>
      <c r="BB18" s="71" t="s">
        <v>135</v>
      </c>
      <c r="BC18" s="71" t="s">
        <v>135</v>
      </c>
      <c r="BD18" s="71" t="s">
        <v>135</v>
      </c>
      <c r="BE18" s="71" t="s">
        <v>135</v>
      </c>
      <c r="BF18" s="71" t="s">
        <v>135</v>
      </c>
      <c r="BG18" s="71" t="s">
        <v>135</v>
      </c>
      <c r="BH18" s="71" t="s">
        <v>135</v>
      </c>
      <c r="BI18" s="192" t="s">
        <v>314</v>
      </c>
    </row>
    <row r="19" spans="1:61" s="13" customFormat="1" ht="83.25" customHeight="1">
      <c r="A19" s="2" t="s">
        <v>211</v>
      </c>
      <c r="B19" s="66">
        <f t="shared" si="0"/>
        <v>5</v>
      </c>
      <c r="C19" s="68" t="s">
        <v>267</v>
      </c>
      <c r="D19" s="189" t="s">
        <v>135</v>
      </c>
      <c r="E19" s="68" t="s">
        <v>526</v>
      </c>
      <c r="F19" s="189" t="s">
        <v>315</v>
      </c>
      <c r="G19" s="188" t="s">
        <v>316</v>
      </c>
      <c r="H19" s="15">
        <v>1</v>
      </c>
      <c r="I19" s="192" t="s">
        <v>317</v>
      </c>
      <c r="J19" s="57" t="s">
        <v>135</v>
      </c>
      <c r="K19" s="57" t="s">
        <v>271</v>
      </c>
      <c r="L19" s="58" t="s">
        <v>272</v>
      </c>
      <c r="M19" s="71" t="s">
        <v>273</v>
      </c>
      <c r="N19" s="58" t="s">
        <v>274</v>
      </c>
      <c r="O19" s="58" t="s">
        <v>275</v>
      </c>
      <c r="P19" s="72">
        <v>2118.52</v>
      </c>
      <c r="Q19" s="72">
        <v>2499.85</v>
      </c>
      <c r="R19" s="72">
        <v>1632.74</v>
      </c>
      <c r="S19" s="72" t="s">
        <v>597</v>
      </c>
      <c r="T19" s="162">
        <v>1.0880000000000001</v>
      </c>
      <c r="U19" s="162">
        <v>1.0680000000000001</v>
      </c>
      <c r="V19" s="162">
        <v>1.0720000000000001</v>
      </c>
      <c r="W19" s="96">
        <v>1.07</v>
      </c>
      <c r="X19" s="163">
        <v>0.9</v>
      </c>
      <c r="Y19" s="72">
        <v>1958.56</v>
      </c>
      <c r="Z19" s="72">
        <v>2311.1</v>
      </c>
      <c r="AA19" s="72">
        <v>1958.56</v>
      </c>
      <c r="AB19" s="72">
        <v>2311.1</v>
      </c>
      <c r="AC19" s="57" t="s">
        <v>108</v>
      </c>
      <c r="AD19" s="68" t="s">
        <v>267</v>
      </c>
      <c r="AE19" s="57" t="s">
        <v>135</v>
      </c>
      <c r="AF19" s="57" t="s">
        <v>146</v>
      </c>
      <c r="AG19" s="58" t="s">
        <v>580</v>
      </c>
      <c r="AH19" s="58" t="s">
        <v>231</v>
      </c>
      <c r="AI19" s="57" t="s">
        <v>135</v>
      </c>
      <c r="AJ19" s="57" t="s">
        <v>135</v>
      </c>
      <c r="AK19" s="192" t="s">
        <v>318</v>
      </c>
      <c r="AL19" s="57" t="s">
        <v>592</v>
      </c>
      <c r="AM19" s="58" t="s">
        <v>293</v>
      </c>
      <c r="AN19" s="58" t="s">
        <v>294</v>
      </c>
      <c r="AO19" s="58" t="s">
        <v>319</v>
      </c>
      <c r="AP19" s="57">
        <v>45260000000</v>
      </c>
      <c r="AQ19" s="58" t="s">
        <v>218</v>
      </c>
      <c r="AR19" s="92" t="s">
        <v>542</v>
      </c>
      <c r="AS19" s="92" t="s">
        <v>542</v>
      </c>
      <c r="AT19" s="58" t="s">
        <v>578</v>
      </c>
      <c r="AU19" s="58" t="s">
        <v>217</v>
      </c>
      <c r="AV19" s="71" t="s">
        <v>135</v>
      </c>
      <c r="AW19" s="71" t="s">
        <v>280</v>
      </c>
      <c r="AX19" s="71" t="s">
        <v>135</v>
      </c>
      <c r="AY19" s="71" t="s">
        <v>217</v>
      </c>
      <c r="AZ19" s="71" t="s">
        <v>135</v>
      </c>
      <c r="BA19" s="71" t="s">
        <v>317</v>
      </c>
      <c r="BB19" s="71" t="s">
        <v>282</v>
      </c>
      <c r="BC19" s="58" t="s">
        <v>578</v>
      </c>
      <c r="BD19" s="71" t="s">
        <v>320</v>
      </c>
      <c r="BE19" s="71" t="s">
        <v>135</v>
      </c>
      <c r="BF19" s="71" t="s">
        <v>135</v>
      </c>
      <c r="BG19" s="71" t="s">
        <v>135</v>
      </c>
      <c r="BH19" s="71" t="s">
        <v>280</v>
      </c>
      <c r="BI19" s="192" t="s">
        <v>321</v>
      </c>
    </row>
    <row r="20" spans="1:61" s="13" customFormat="1" ht="121.5" customHeight="1">
      <c r="A20" s="2" t="s">
        <v>211</v>
      </c>
      <c r="B20" s="66">
        <f t="shared" si="0"/>
        <v>6</v>
      </c>
      <c r="C20" s="68" t="s">
        <v>267</v>
      </c>
      <c r="D20" s="189" t="s">
        <v>135</v>
      </c>
      <c r="E20" s="68" t="s">
        <v>526</v>
      </c>
      <c r="F20" s="189" t="s">
        <v>322</v>
      </c>
      <c r="G20" s="188" t="s">
        <v>323</v>
      </c>
      <c r="H20" s="15">
        <v>1</v>
      </c>
      <c r="I20" s="192" t="s">
        <v>324</v>
      </c>
      <c r="J20" s="57" t="s">
        <v>135</v>
      </c>
      <c r="K20" s="57" t="s">
        <v>271</v>
      </c>
      <c r="L20" s="58" t="s">
        <v>272</v>
      </c>
      <c r="M20" s="71" t="s">
        <v>273</v>
      </c>
      <c r="N20" s="58" t="s">
        <v>274</v>
      </c>
      <c r="O20" s="58" t="s">
        <v>275</v>
      </c>
      <c r="P20" s="72">
        <v>2154.16</v>
      </c>
      <c r="Q20" s="72">
        <v>2541.91</v>
      </c>
      <c r="R20" s="72">
        <v>1651.93</v>
      </c>
      <c r="S20" s="72" t="s">
        <v>597</v>
      </c>
      <c r="T20" s="162">
        <v>1.0880000000000001</v>
      </c>
      <c r="U20" s="162">
        <v>1.0680000000000001</v>
      </c>
      <c r="V20" s="162">
        <v>1.0720000000000001</v>
      </c>
      <c r="W20" s="96">
        <v>1.07</v>
      </c>
      <c r="X20" s="163">
        <v>0.9</v>
      </c>
      <c r="Y20" s="72">
        <v>1981.57</v>
      </c>
      <c r="Z20" s="72">
        <v>2338.25</v>
      </c>
      <c r="AA20" s="72">
        <v>1981.57</v>
      </c>
      <c r="AB20" s="72">
        <v>2338.25</v>
      </c>
      <c r="AC20" s="57" t="s">
        <v>108</v>
      </c>
      <c r="AD20" s="68" t="s">
        <v>267</v>
      </c>
      <c r="AE20" s="57" t="s">
        <v>135</v>
      </c>
      <c r="AF20" s="57" t="s">
        <v>146</v>
      </c>
      <c r="AG20" s="58" t="s">
        <v>582</v>
      </c>
      <c r="AH20" s="58" t="s">
        <v>127</v>
      </c>
      <c r="AI20" s="57" t="s">
        <v>135</v>
      </c>
      <c r="AJ20" s="57" t="s">
        <v>135</v>
      </c>
      <c r="AK20" s="192" t="s">
        <v>325</v>
      </c>
      <c r="AL20" s="57" t="s">
        <v>592</v>
      </c>
      <c r="AM20" s="58" t="s">
        <v>300</v>
      </c>
      <c r="AN20" s="58" t="s">
        <v>301</v>
      </c>
      <c r="AO20" s="58" t="s">
        <v>326</v>
      </c>
      <c r="AP20" s="57">
        <v>45260000000</v>
      </c>
      <c r="AQ20" s="58" t="s">
        <v>218</v>
      </c>
      <c r="AR20" s="92" t="s">
        <v>128</v>
      </c>
      <c r="AS20" s="92" t="s">
        <v>128</v>
      </c>
      <c r="AT20" s="58" t="s">
        <v>583</v>
      </c>
      <c r="AU20" s="58" t="s">
        <v>217</v>
      </c>
      <c r="AV20" s="71" t="s">
        <v>135</v>
      </c>
      <c r="AW20" s="71" t="s">
        <v>280</v>
      </c>
      <c r="AX20" s="71" t="s">
        <v>135</v>
      </c>
      <c r="AY20" s="71" t="s">
        <v>217</v>
      </c>
      <c r="AZ20" s="71" t="s">
        <v>135</v>
      </c>
      <c r="BA20" s="71" t="s">
        <v>324</v>
      </c>
      <c r="BB20" s="71" t="s">
        <v>327</v>
      </c>
      <c r="BC20" s="58" t="s">
        <v>583</v>
      </c>
      <c r="BD20" s="71" t="s">
        <v>328</v>
      </c>
      <c r="BE20" s="71" t="s">
        <v>135</v>
      </c>
      <c r="BF20" s="71" t="s">
        <v>135</v>
      </c>
      <c r="BG20" s="71" t="s">
        <v>329</v>
      </c>
      <c r="BH20" s="71" t="s">
        <v>280</v>
      </c>
      <c r="BI20" s="192" t="s">
        <v>330</v>
      </c>
    </row>
    <row r="21" spans="1:61" s="13" customFormat="1" ht="89.25" customHeight="1">
      <c r="A21" s="2" t="s">
        <v>211</v>
      </c>
      <c r="B21" s="66">
        <f t="shared" si="0"/>
        <v>7</v>
      </c>
      <c r="C21" s="68" t="s">
        <v>267</v>
      </c>
      <c r="D21" s="189" t="s">
        <v>135</v>
      </c>
      <c r="E21" s="68" t="s">
        <v>526</v>
      </c>
      <c r="F21" s="189" t="s">
        <v>331</v>
      </c>
      <c r="G21" s="188" t="s">
        <v>316</v>
      </c>
      <c r="H21" s="15">
        <v>1</v>
      </c>
      <c r="I21" s="192" t="s">
        <v>332</v>
      </c>
      <c r="J21" s="57" t="s">
        <v>135</v>
      </c>
      <c r="K21" s="57" t="s">
        <v>271</v>
      </c>
      <c r="L21" s="58" t="s">
        <v>227</v>
      </c>
      <c r="M21" s="71" t="s">
        <v>310</v>
      </c>
      <c r="N21" s="58" t="s">
        <v>311</v>
      </c>
      <c r="O21" s="58" t="s">
        <v>275</v>
      </c>
      <c r="P21" s="72">
        <v>2144.8000000000002</v>
      </c>
      <c r="Q21" s="72">
        <v>2530.86</v>
      </c>
      <c r="R21" s="72">
        <v>1632.1</v>
      </c>
      <c r="S21" s="72" t="s">
        <v>597</v>
      </c>
      <c r="T21" s="162">
        <v>1.0880000000000001</v>
      </c>
      <c r="U21" s="162">
        <v>1.0680000000000001</v>
      </c>
      <c r="V21" s="162">
        <v>1.0720000000000001</v>
      </c>
      <c r="W21" s="96">
        <v>1.07</v>
      </c>
      <c r="X21" s="163">
        <v>0.9</v>
      </c>
      <c r="Y21" s="72">
        <v>1957.8</v>
      </c>
      <c r="Z21" s="72">
        <v>2310.1999999999998</v>
      </c>
      <c r="AA21" s="72">
        <v>1957.8</v>
      </c>
      <c r="AB21" s="72">
        <v>2310.1999999999998</v>
      </c>
      <c r="AC21" s="57" t="s">
        <v>108</v>
      </c>
      <c r="AD21" s="68" t="s">
        <v>267</v>
      </c>
      <c r="AE21" s="57" t="s">
        <v>135</v>
      </c>
      <c r="AF21" s="57" t="s">
        <v>146</v>
      </c>
      <c r="AG21" s="92" t="s">
        <v>542</v>
      </c>
      <c r="AH21" s="58" t="s">
        <v>578</v>
      </c>
      <c r="AI21" s="57" t="s">
        <v>135</v>
      </c>
      <c r="AJ21" s="57" t="s">
        <v>135</v>
      </c>
      <c r="AK21" s="192" t="s">
        <v>333</v>
      </c>
      <c r="AL21" s="57" t="s">
        <v>592</v>
      </c>
      <c r="AM21" s="58" t="s">
        <v>293</v>
      </c>
      <c r="AN21" s="58" t="s">
        <v>294</v>
      </c>
      <c r="AO21" s="58" t="s">
        <v>334</v>
      </c>
      <c r="AP21" s="57">
        <v>45260000000</v>
      </c>
      <c r="AQ21" s="58" t="s">
        <v>218</v>
      </c>
      <c r="AR21" s="58" t="s">
        <v>582</v>
      </c>
      <c r="AS21" s="58" t="s">
        <v>582</v>
      </c>
      <c r="AT21" s="92" t="s">
        <v>128</v>
      </c>
      <c r="AU21" s="58" t="s">
        <v>217</v>
      </c>
      <c r="AV21" s="71" t="s">
        <v>135</v>
      </c>
      <c r="AW21" s="71" t="s">
        <v>280</v>
      </c>
      <c r="AX21" s="71" t="s">
        <v>135</v>
      </c>
      <c r="AY21" s="71" t="s">
        <v>135</v>
      </c>
      <c r="AZ21" s="71" t="s">
        <v>135</v>
      </c>
      <c r="BA21" s="71" t="s">
        <v>135</v>
      </c>
      <c r="BB21" s="71" t="s">
        <v>135</v>
      </c>
      <c r="BC21" s="71" t="s">
        <v>135</v>
      </c>
      <c r="BD21" s="71" t="s">
        <v>135</v>
      </c>
      <c r="BE21" s="71" t="s">
        <v>135</v>
      </c>
      <c r="BF21" s="71" t="s">
        <v>135</v>
      </c>
      <c r="BG21" s="71" t="s">
        <v>135</v>
      </c>
      <c r="BH21" s="71" t="s">
        <v>135</v>
      </c>
      <c r="BI21" s="192" t="s">
        <v>335</v>
      </c>
    </row>
    <row r="22" spans="1:61" s="13" customFormat="1" ht="100.5" customHeight="1">
      <c r="A22" s="2" t="s">
        <v>211</v>
      </c>
      <c r="B22" s="66">
        <f>B21+1</f>
        <v>8</v>
      </c>
      <c r="C22" s="68" t="s">
        <v>267</v>
      </c>
      <c r="D22" s="189" t="s">
        <v>135</v>
      </c>
      <c r="E22" s="68" t="s">
        <v>526</v>
      </c>
      <c r="F22" s="189" t="s">
        <v>322</v>
      </c>
      <c r="G22" s="188" t="s">
        <v>269</v>
      </c>
      <c r="H22" s="15">
        <v>1</v>
      </c>
      <c r="I22" s="192" t="s">
        <v>341</v>
      </c>
      <c r="J22" s="57" t="s">
        <v>135</v>
      </c>
      <c r="K22" s="57" t="s">
        <v>271</v>
      </c>
      <c r="L22" s="58" t="s">
        <v>272</v>
      </c>
      <c r="M22" s="71" t="s">
        <v>273</v>
      </c>
      <c r="N22" s="58" t="s">
        <v>274</v>
      </c>
      <c r="O22" s="58" t="s">
        <v>275</v>
      </c>
      <c r="P22" s="72">
        <v>8484.4500000000007</v>
      </c>
      <c r="Q22" s="72">
        <v>10011.65</v>
      </c>
      <c r="R22" s="72">
        <v>6858.42</v>
      </c>
      <c r="S22" s="72" t="s">
        <v>597</v>
      </c>
      <c r="T22" s="162">
        <v>1.0880000000000001</v>
      </c>
      <c r="U22" s="162">
        <v>1.0680000000000001</v>
      </c>
      <c r="V22" s="162">
        <v>1.0720000000000001</v>
      </c>
      <c r="W22" s="96">
        <v>1.07</v>
      </c>
      <c r="X22" s="163">
        <v>0.9</v>
      </c>
      <c r="Y22" s="72">
        <v>8227.07</v>
      </c>
      <c r="Z22" s="72">
        <v>9707.94</v>
      </c>
      <c r="AA22" s="72">
        <v>8227.07</v>
      </c>
      <c r="AB22" s="72">
        <v>9707.94</v>
      </c>
      <c r="AC22" s="57" t="s">
        <v>108</v>
      </c>
      <c r="AD22" s="68" t="s">
        <v>267</v>
      </c>
      <c r="AE22" s="57" t="s">
        <v>135</v>
      </c>
      <c r="AF22" s="57" t="s">
        <v>146</v>
      </c>
      <c r="AG22" s="58" t="s">
        <v>231</v>
      </c>
      <c r="AH22" s="92" t="s">
        <v>542</v>
      </c>
      <c r="AI22" s="57" t="s">
        <v>135</v>
      </c>
      <c r="AJ22" s="57" t="s">
        <v>135</v>
      </c>
      <c r="AK22" s="192" t="s">
        <v>342</v>
      </c>
      <c r="AL22" s="57" t="s">
        <v>592</v>
      </c>
      <c r="AM22" s="58" t="s">
        <v>293</v>
      </c>
      <c r="AN22" s="58" t="s">
        <v>294</v>
      </c>
      <c r="AO22" s="58" t="s">
        <v>336</v>
      </c>
      <c r="AP22" s="57">
        <v>45260000000</v>
      </c>
      <c r="AQ22" s="58" t="s">
        <v>218</v>
      </c>
      <c r="AR22" s="58" t="s">
        <v>578</v>
      </c>
      <c r="AS22" s="58" t="s">
        <v>578</v>
      </c>
      <c r="AT22" s="58" t="s">
        <v>583</v>
      </c>
      <c r="AU22" s="58" t="s">
        <v>343</v>
      </c>
      <c r="AV22" s="71" t="s">
        <v>135</v>
      </c>
      <c r="AW22" s="71" t="s">
        <v>280</v>
      </c>
      <c r="AX22" s="71" t="s">
        <v>135</v>
      </c>
      <c r="AY22" s="71" t="s">
        <v>217</v>
      </c>
      <c r="AZ22" s="71" t="s">
        <v>135</v>
      </c>
      <c r="BA22" s="71" t="s">
        <v>341</v>
      </c>
      <c r="BB22" s="71" t="s">
        <v>282</v>
      </c>
      <c r="BC22" s="58" t="s">
        <v>583</v>
      </c>
      <c r="BD22" s="71" t="s">
        <v>344</v>
      </c>
      <c r="BE22" s="71" t="s">
        <v>135</v>
      </c>
      <c r="BF22" s="71" t="s">
        <v>135</v>
      </c>
      <c r="BG22" s="71" t="s">
        <v>345</v>
      </c>
      <c r="BH22" s="71" t="s">
        <v>280</v>
      </c>
      <c r="BI22" s="192" t="s">
        <v>346</v>
      </c>
    </row>
    <row r="23" spans="1:61" s="13" customFormat="1" ht="80.25" customHeight="1">
      <c r="A23" s="2" t="s">
        <v>211</v>
      </c>
      <c r="B23" s="66">
        <f t="shared" si="0"/>
        <v>9</v>
      </c>
      <c r="C23" s="68" t="s">
        <v>267</v>
      </c>
      <c r="D23" s="189" t="s">
        <v>135</v>
      </c>
      <c r="E23" s="68" t="s">
        <v>526</v>
      </c>
      <c r="F23" s="189" t="s">
        <v>268</v>
      </c>
      <c r="G23" s="188" t="s">
        <v>297</v>
      </c>
      <c r="H23" s="15">
        <v>1</v>
      </c>
      <c r="I23" s="192" t="s">
        <v>347</v>
      </c>
      <c r="J23" s="57" t="s">
        <v>135</v>
      </c>
      <c r="K23" s="57" t="s">
        <v>271</v>
      </c>
      <c r="L23" s="58" t="s">
        <v>227</v>
      </c>
      <c r="M23" s="71" t="s">
        <v>310</v>
      </c>
      <c r="N23" s="58" t="s">
        <v>311</v>
      </c>
      <c r="O23" s="58" t="s">
        <v>275</v>
      </c>
      <c r="P23" s="72">
        <v>3335.07</v>
      </c>
      <c r="Q23" s="72">
        <v>3935.38</v>
      </c>
      <c r="R23" s="72">
        <v>2537.85</v>
      </c>
      <c r="S23" s="72" t="s">
        <v>597</v>
      </c>
      <c r="T23" s="162">
        <v>1.0880000000000001</v>
      </c>
      <c r="U23" s="162">
        <v>1.0680000000000001</v>
      </c>
      <c r="V23" s="162">
        <v>1.0720000000000001</v>
      </c>
      <c r="W23" s="96">
        <v>1.07</v>
      </c>
      <c r="X23" s="163">
        <v>0.9</v>
      </c>
      <c r="Y23" s="72">
        <v>3044.3</v>
      </c>
      <c r="Z23" s="72">
        <v>3592.27</v>
      </c>
      <c r="AA23" s="72">
        <v>3044.3</v>
      </c>
      <c r="AB23" s="72">
        <v>3592.27</v>
      </c>
      <c r="AC23" s="57" t="s">
        <v>108</v>
      </c>
      <c r="AD23" s="68" t="s">
        <v>267</v>
      </c>
      <c r="AE23" s="57" t="s">
        <v>135</v>
      </c>
      <c r="AF23" s="57" t="s">
        <v>146</v>
      </c>
      <c r="AG23" s="58" t="s">
        <v>231</v>
      </c>
      <c r="AH23" s="92" t="s">
        <v>542</v>
      </c>
      <c r="AI23" s="57" t="s">
        <v>135</v>
      </c>
      <c r="AJ23" s="57" t="s">
        <v>135</v>
      </c>
      <c r="AK23" s="192" t="s">
        <v>348</v>
      </c>
      <c r="AL23" s="57" t="s">
        <v>592</v>
      </c>
      <c r="AM23" s="58" t="s">
        <v>300</v>
      </c>
      <c r="AN23" s="58" t="s">
        <v>301</v>
      </c>
      <c r="AO23" s="58" t="s">
        <v>349</v>
      </c>
      <c r="AP23" s="57">
        <v>45260000000</v>
      </c>
      <c r="AQ23" s="58" t="s">
        <v>218</v>
      </c>
      <c r="AR23" s="58" t="s">
        <v>578</v>
      </c>
      <c r="AS23" s="58" t="s">
        <v>578</v>
      </c>
      <c r="AT23" s="58" t="s">
        <v>576</v>
      </c>
      <c r="AU23" s="58" t="s">
        <v>343</v>
      </c>
      <c r="AV23" s="71" t="s">
        <v>135</v>
      </c>
      <c r="AW23" s="71" t="s">
        <v>280</v>
      </c>
      <c r="AX23" s="71" t="s">
        <v>135</v>
      </c>
      <c r="AY23" s="71" t="s">
        <v>135</v>
      </c>
      <c r="AZ23" s="71" t="s">
        <v>135</v>
      </c>
      <c r="BA23" s="71" t="s">
        <v>135</v>
      </c>
      <c r="BB23" s="71" t="s">
        <v>135</v>
      </c>
      <c r="BC23" s="71" t="s">
        <v>135</v>
      </c>
      <c r="BD23" s="71" t="s">
        <v>135</v>
      </c>
      <c r="BE23" s="71" t="s">
        <v>135</v>
      </c>
      <c r="BF23" s="71" t="s">
        <v>135</v>
      </c>
      <c r="BG23" s="71" t="s">
        <v>135</v>
      </c>
      <c r="BH23" s="71" t="s">
        <v>135</v>
      </c>
      <c r="BI23" s="192" t="s">
        <v>350</v>
      </c>
    </row>
    <row r="24" spans="1:61" s="13" customFormat="1" ht="85.5" customHeight="1">
      <c r="A24" s="2" t="s">
        <v>211</v>
      </c>
      <c r="B24" s="66">
        <f t="shared" si="0"/>
        <v>10</v>
      </c>
      <c r="C24" s="68" t="s">
        <v>267</v>
      </c>
      <c r="D24" s="189" t="s">
        <v>135</v>
      </c>
      <c r="E24" s="68" t="s">
        <v>526</v>
      </c>
      <c r="F24" s="189" t="s">
        <v>351</v>
      </c>
      <c r="G24" s="188" t="s">
        <v>352</v>
      </c>
      <c r="H24" s="15">
        <v>1</v>
      </c>
      <c r="I24" s="192" t="s">
        <v>353</v>
      </c>
      <c r="J24" s="57" t="s">
        <v>135</v>
      </c>
      <c r="K24" s="57" t="s">
        <v>271</v>
      </c>
      <c r="L24" s="58" t="s">
        <v>227</v>
      </c>
      <c r="M24" s="71" t="s">
        <v>310</v>
      </c>
      <c r="N24" s="58" t="s">
        <v>311</v>
      </c>
      <c r="O24" s="58" t="s">
        <v>275</v>
      </c>
      <c r="P24" s="72">
        <v>9029.76</v>
      </c>
      <c r="Q24" s="72">
        <v>10655.12</v>
      </c>
      <c r="R24" s="72">
        <v>6889.94</v>
      </c>
      <c r="S24" s="72" t="s">
        <v>597</v>
      </c>
      <c r="T24" s="162">
        <v>1.0880000000000001</v>
      </c>
      <c r="U24" s="162">
        <v>1.0680000000000001</v>
      </c>
      <c r="V24" s="162">
        <v>1.0720000000000001</v>
      </c>
      <c r="W24" s="96">
        <v>1.07</v>
      </c>
      <c r="X24" s="163">
        <v>0.9</v>
      </c>
      <c r="Y24" s="72">
        <v>8264.8799999999992</v>
      </c>
      <c r="Z24" s="72">
        <v>9752.56</v>
      </c>
      <c r="AA24" s="72">
        <v>8264.8799999999992</v>
      </c>
      <c r="AB24" s="72">
        <v>9752.56</v>
      </c>
      <c r="AC24" s="57" t="s">
        <v>108</v>
      </c>
      <c r="AD24" s="68" t="s">
        <v>267</v>
      </c>
      <c r="AE24" s="57" t="s">
        <v>135</v>
      </c>
      <c r="AF24" s="57" t="s">
        <v>146</v>
      </c>
      <c r="AG24" s="58" t="s">
        <v>231</v>
      </c>
      <c r="AH24" s="92" t="s">
        <v>542</v>
      </c>
      <c r="AI24" s="57" t="s">
        <v>135</v>
      </c>
      <c r="AJ24" s="57" t="s">
        <v>135</v>
      </c>
      <c r="AK24" s="192" t="s">
        <v>354</v>
      </c>
      <c r="AL24" s="57" t="s">
        <v>592</v>
      </c>
      <c r="AM24" s="58" t="s">
        <v>293</v>
      </c>
      <c r="AN24" s="58" t="s">
        <v>294</v>
      </c>
      <c r="AO24" s="58" t="s">
        <v>355</v>
      </c>
      <c r="AP24" s="57">
        <v>45260000000</v>
      </c>
      <c r="AQ24" s="58" t="s">
        <v>218</v>
      </c>
      <c r="AR24" s="58" t="s">
        <v>578</v>
      </c>
      <c r="AS24" s="58" t="s">
        <v>578</v>
      </c>
      <c r="AT24" s="58" t="s">
        <v>584</v>
      </c>
      <c r="AU24" s="58" t="s">
        <v>279</v>
      </c>
      <c r="AV24" s="71" t="s">
        <v>135</v>
      </c>
      <c r="AW24" s="71" t="s">
        <v>280</v>
      </c>
      <c r="AX24" s="71" t="s">
        <v>135</v>
      </c>
      <c r="AY24" s="71" t="s">
        <v>135</v>
      </c>
      <c r="AZ24" s="71" t="s">
        <v>135</v>
      </c>
      <c r="BA24" s="71" t="s">
        <v>135</v>
      </c>
      <c r="BB24" s="71" t="s">
        <v>135</v>
      </c>
      <c r="BC24" s="71" t="s">
        <v>135</v>
      </c>
      <c r="BD24" s="71" t="s">
        <v>135</v>
      </c>
      <c r="BE24" s="71" t="s">
        <v>135</v>
      </c>
      <c r="BF24" s="71" t="s">
        <v>135</v>
      </c>
      <c r="BG24" s="71" t="s">
        <v>135</v>
      </c>
      <c r="BH24" s="71" t="s">
        <v>135</v>
      </c>
      <c r="BI24" s="192" t="s">
        <v>321</v>
      </c>
    </row>
    <row r="25" spans="1:61" s="13" customFormat="1" ht="93" customHeight="1">
      <c r="A25" s="2" t="s">
        <v>211</v>
      </c>
      <c r="B25" s="66">
        <f t="shared" si="0"/>
        <v>11</v>
      </c>
      <c r="C25" s="68" t="s">
        <v>267</v>
      </c>
      <c r="D25" s="189" t="s">
        <v>135</v>
      </c>
      <c r="E25" s="68" t="s">
        <v>526</v>
      </c>
      <c r="F25" s="189" t="s">
        <v>268</v>
      </c>
      <c r="G25" s="188" t="s">
        <v>356</v>
      </c>
      <c r="H25" s="15">
        <v>1</v>
      </c>
      <c r="I25" s="192" t="s">
        <v>357</v>
      </c>
      <c r="J25" s="57" t="s">
        <v>135</v>
      </c>
      <c r="K25" s="57" t="s">
        <v>271</v>
      </c>
      <c r="L25" s="58" t="s">
        <v>358</v>
      </c>
      <c r="M25" s="71" t="s">
        <v>359</v>
      </c>
      <c r="N25" s="58" t="s">
        <v>360</v>
      </c>
      <c r="O25" s="58" t="s">
        <v>275</v>
      </c>
      <c r="P25" s="72">
        <v>480.83</v>
      </c>
      <c r="Q25" s="72">
        <v>567.38</v>
      </c>
      <c r="R25" s="72">
        <v>380.72</v>
      </c>
      <c r="S25" s="72" t="s">
        <v>597</v>
      </c>
      <c r="T25" s="162">
        <v>1.0880000000000001</v>
      </c>
      <c r="U25" s="162">
        <v>1.0680000000000001</v>
      </c>
      <c r="V25" s="162">
        <v>1.0720000000000001</v>
      </c>
      <c r="W25" s="96">
        <v>1.07</v>
      </c>
      <c r="X25" s="163">
        <v>0.9</v>
      </c>
      <c r="Y25" s="72">
        <v>456.7</v>
      </c>
      <c r="Z25" s="72">
        <v>538.91</v>
      </c>
      <c r="AA25" s="72">
        <v>456.7</v>
      </c>
      <c r="AB25" s="72">
        <v>538.91</v>
      </c>
      <c r="AC25" s="57" t="s">
        <v>108</v>
      </c>
      <c r="AD25" s="68" t="s">
        <v>267</v>
      </c>
      <c r="AE25" s="57" t="s">
        <v>135</v>
      </c>
      <c r="AF25" s="57" t="s">
        <v>146</v>
      </c>
      <c r="AG25" s="58" t="s">
        <v>128</v>
      </c>
      <c r="AH25" s="58" t="s">
        <v>576</v>
      </c>
      <c r="AI25" s="57" t="s">
        <v>135</v>
      </c>
      <c r="AJ25" s="57" t="s">
        <v>135</v>
      </c>
      <c r="AK25" s="192" t="s">
        <v>361</v>
      </c>
      <c r="AL25" s="57" t="s">
        <v>592</v>
      </c>
      <c r="AM25" s="58" t="s">
        <v>293</v>
      </c>
      <c r="AN25" s="58" t="s">
        <v>294</v>
      </c>
      <c r="AO25" s="58" t="s">
        <v>362</v>
      </c>
      <c r="AP25" s="57">
        <v>45260000000</v>
      </c>
      <c r="AQ25" s="58" t="s">
        <v>218</v>
      </c>
      <c r="AR25" s="58" t="s">
        <v>584</v>
      </c>
      <c r="AS25" s="58" t="s">
        <v>584</v>
      </c>
      <c r="AT25" s="58" t="s">
        <v>583</v>
      </c>
      <c r="AU25" s="58" t="s">
        <v>343</v>
      </c>
      <c r="AV25" s="71" t="s">
        <v>135</v>
      </c>
      <c r="AW25" s="71" t="s">
        <v>280</v>
      </c>
      <c r="AX25" s="71" t="s">
        <v>135</v>
      </c>
      <c r="AY25" s="71" t="s">
        <v>217</v>
      </c>
      <c r="AZ25" s="71" t="s">
        <v>135</v>
      </c>
      <c r="BA25" s="71" t="s">
        <v>357</v>
      </c>
      <c r="BB25" s="71" t="s">
        <v>282</v>
      </c>
      <c r="BC25" s="58" t="s">
        <v>583</v>
      </c>
      <c r="BD25" s="71" t="s">
        <v>363</v>
      </c>
      <c r="BE25" s="71" t="s">
        <v>135</v>
      </c>
      <c r="BF25" s="71" t="s">
        <v>135</v>
      </c>
      <c r="BG25" s="71" t="s">
        <v>364</v>
      </c>
      <c r="BH25" s="71" t="s">
        <v>280</v>
      </c>
      <c r="BI25" s="192" t="s">
        <v>365</v>
      </c>
    </row>
    <row r="26" spans="1:61" s="13" customFormat="1" ht="20.25" customHeight="1">
      <c r="A26" s="237" t="s">
        <v>366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9"/>
      <c r="M26" s="191"/>
      <c r="N26" s="191"/>
      <c r="O26" s="191"/>
      <c r="P26" s="103">
        <f>SUM(P15:P25)</f>
        <v>40155.07</v>
      </c>
      <c r="Q26" s="103">
        <f>SUM(Q15:Q25)</f>
        <v>47382.979999999996</v>
      </c>
      <c r="R26" s="103"/>
      <c r="S26" s="103"/>
      <c r="T26" s="103"/>
      <c r="U26" s="103"/>
      <c r="V26" s="103"/>
      <c r="W26" s="103"/>
      <c r="X26" s="103"/>
      <c r="Y26" s="103"/>
      <c r="Z26" s="103"/>
      <c r="AA26" s="103">
        <f>SUM(AA15:AA25)</f>
        <v>37368.529999999992</v>
      </c>
      <c r="AB26" s="103">
        <f>SUM(AB15:AB25)</f>
        <v>44094.86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233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1"/>
    </row>
    <row r="27" spans="1:61" s="13" customFormat="1" ht="20.25" customHeight="1">
      <c r="A27" s="242" t="s">
        <v>367</v>
      </c>
      <c r="B27" s="243"/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4"/>
    </row>
    <row r="28" spans="1:61" s="13" customFormat="1" ht="66" customHeight="1">
      <c r="A28" s="2" t="s">
        <v>211</v>
      </c>
      <c r="B28" s="66">
        <f>B25+1</f>
        <v>12</v>
      </c>
      <c r="C28" s="73" t="s">
        <v>267</v>
      </c>
      <c r="D28" s="74" t="s">
        <v>135</v>
      </c>
      <c r="E28" s="68" t="s">
        <v>526</v>
      </c>
      <c r="F28" s="74" t="s">
        <v>351</v>
      </c>
      <c r="G28" s="75" t="s">
        <v>352</v>
      </c>
      <c r="H28" s="76">
        <v>1</v>
      </c>
      <c r="I28" s="77" t="s">
        <v>368</v>
      </c>
      <c r="J28" s="57" t="s">
        <v>135</v>
      </c>
      <c r="K28" s="57" t="s">
        <v>271</v>
      </c>
      <c r="L28" s="58" t="s">
        <v>227</v>
      </c>
      <c r="M28" s="71" t="s">
        <v>310</v>
      </c>
      <c r="N28" s="58" t="s">
        <v>311</v>
      </c>
      <c r="O28" s="58" t="s">
        <v>275</v>
      </c>
      <c r="P28" s="72">
        <v>1674.79</v>
      </c>
      <c r="Q28" s="72">
        <v>1976.25</v>
      </c>
      <c r="R28" s="72">
        <v>1274.45</v>
      </c>
      <c r="S28" s="72" t="s">
        <v>597</v>
      </c>
      <c r="T28" s="162">
        <v>1.0880000000000001</v>
      </c>
      <c r="U28" s="162">
        <v>1.0680000000000001</v>
      </c>
      <c r="V28" s="162">
        <v>1.0720000000000001</v>
      </c>
      <c r="W28" s="96">
        <v>1.07</v>
      </c>
      <c r="X28" s="163">
        <v>0.9</v>
      </c>
      <c r="Y28" s="72">
        <v>1528.77</v>
      </c>
      <c r="Z28" s="72">
        <v>1803.95</v>
      </c>
      <c r="AA28" s="72">
        <v>1528.77</v>
      </c>
      <c r="AB28" s="72">
        <v>1803.95</v>
      </c>
      <c r="AC28" s="57" t="s">
        <v>108</v>
      </c>
      <c r="AD28" s="73" t="s">
        <v>267</v>
      </c>
      <c r="AE28" s="57" t="s">
        <v>135</v>
      </c>
      <c r="AF28" s="57" t="s">
        <v>146</v>
      </c>
      <c r="AG28" s="58" t="s">
        <v>231</v>
      </c>
      <c r="AH28" s="92" t="s">
        <v>542</v>
      </c>
      <c r="AI28" s="57" t="s">
        <v>135</v>
      </c>
      <c r="AJ28" s="57" t="s">
        <v>135</v>
      </c>
      <c r="AK28" s="77" t="s">
        <v>369</v>
      </c>
      <c r="AL28" s="57" t="s">
        <v>592</v>
      </c>
      <c r="AM28" s="58" t="s">
        <v>293</v>
      </c>
      <c r="AN28" s="58" t="s">
        <v>294</v>
      </c>
      <c r="AO28" s="58" t="s">
        <v>370</v>
      </c>
      <c r="AP28" s="57">
        <v>45260000000</v>
      </c>
      <c r="AQ28" s="58" t="s">
        <v>218</v>
      </c>
      <c r="AR28" s="58" t="s">
        <v>578</v>
      </c>
      <c r="AS28" s="58" t="s">
        <v>578</v>
      </c>
      <c r="AT28" s="58" t="s">
        <v>128</v>
      </c>
      <c r="AU28" s="58" t="s">
        <v>279</v>
      </c>
      <c r="AV28" s="71" t="s">
        <v>135</v>
      </c>
      <c r="AW28" s="71" t="s">
        <v>280</v>
      </c>
      <c r="AX28" s="71" t="s">
        <v>135</v>
      </c>
      <c r="AY28" s="71" t="s">
        <v>135</v>
      </c>
      <c r="AZ28" s="71" t="s">
        <v>135</v>
      </c>
      <c r="BA28" s="71" t="s">
        <v>135</v>
      </c>
      <c r="BB28" s="71" t="s">
        <v>135</v>
      </c>
      <c r="BC28" s="71" t="s">
        <v>135</v>
      </c>
      <c r="BD28" s="71" t="s">
        <v>135</v>
      </c>
      <c r="BE28" s="71" t="s">
        <v>135</v>
      </c>
      <c r="BF28" s="71" t="s">
        <v>135</v>
      </c>
      <c r="BG28" s="71" t="s">
        <v>135</v>
      </c>
      <c r="BH28" s="71" t="s">
        <v>135</v>
      </c>
      <c r="BI28" s="192" t="s">
        <v>371</v>
      </c>
    </row>
    <row r="29" spans="1:61" s="13" customFormat="1" ht="140.25" customHeight="1">
      <c r="A29" s="2" t="s">
        <v>211</v>
      </c>
      <c r="B29" s="66">
        <f t="shared" ref="B29:B32" si="1">B28+1</f>
        <v>13</v>
      </c>
      <c r="C29" s="51" t="s">
        <v>267</v>
      </c>
      <c r="D29" s="78" t="s">
        <v>135</v>
      </c>
      <c r="E29" s="68" t="s">
        <v>526</v>
      </c>
      <c r="F29" s="78" t="s">
        <v>372</v>
      </c>
      <c r="G29" s="79" t="s">
        <v>356</v>
      </c>
      <c r="H29" s="15">
        <v>1</v>
      </c>
      <c r="I29" s="82" t="s">
        <v>373</v>
      </c>
      <c r="J29" s="57" t="s">
        <v>135</v>
      </c>
      <c r="K29" s="57" t="s">
        <v>271</v>
      </c>
      <c r="L29" s="93" t="s">
        <v>374</v>
      </c>
      <c r="M29" s="80" t="s">
        <v>375</v>
      </c>
      <c r="N29" s="93" t="s">
        <v>376</v>
      </c>
      <c r="O29" s="93" t="s">
        <v>275</v>
      </c>
      <c r="P29" s="81">
        <v>3685.48</v>
      </c>
      <c r="Q29" s="81">
        <v>4348.87</v>
      </c>
      <c r="R29" s="81">
        <v>2804.51</v>
      </c>
      <c r="S29" s="72" t="s">
        <v>597</v>
      </c>
      <c r="T29" s="162">
        <v>1.0880000000000001</v>
      </c>
      <c r="U29" s="162">
        <v>1.0680000000000001</v>
      </c>
      <c r="V29" s="162">
        <v>1.0720000000000001</v>
      </c>
      <c r="W29" s="96">
        <v>1.07</v>
      </c>
      <c r="X29" s="163">
        <v>0.9</v>
      </c>
      <c r="Y29" s="81">
        <v>3364.21</v>
      </c>
      <c r="Z29" s="81">
        <v>3969.77</v>
      </c>
      <c r="AA29" s="81">
        <v>3364.21</v>
      </c>
      <c r="AB29" s="81">
        <v>3969.77</v>
      </c>
      <c r="AC29" s="57" t="s">
        <v>108</v>
      </c>
      <c r="AD29" s="51" t="s">
        <v>267</v>
      </c>
      <c r="AE29" s="57" t="s">
        <v>135</v>
      </c>
      <c r="AF29" s="57" t="s">
        <v>146</v>
      </c>
      <c r="AG29" s="58" t="s">
        <v>578</v>
      </c>
      <c r="AH29" s="92" t="s">
        <v>582</v>
      </c>
      <c r="AI29" s="57" t="s">
        <v>135</v>
      </c>
      <c r="AJ29" s="57" t="s">
        <v>135</v>
      </c>
      <c r="AK29" s="82" t="s">
        <v>377</v>
      </c>
      <c r="AL29" s="57" t="s">
        <v>592</v>
      </c>
      <c r="AM29" s="92" t="s">
        <v>300</v>
      </c>
      <c r="AN29" s="58" t="s">
        <v>301</v>
      </c>
      <c r="AO29" s="92" t="s">
        <v>378</v>
      </c>
      <c r="AP29" s="57">
        <v>45260000000</v>
      </c>
      <c r="AQ29" s="58" t="s">
        <v>218</v>
      </c>
      <c r="AR29" s="92" t="s">
        <v>127</v>
      </c>
      <c r="AS29" s="92" t="s">
        <v>127</v>
      </c>
      <c r="AT29" s="58" t="s">
        <v>584</v>
      </c>
      <c r="AU29" s="92" t="s">
        <v>279</v>
      </c>
      <c r="AV29" s="80" t="s">
        <v>135</v>
      </c>
      <c r="AW29" s="80" t="s">
        <v>280</v>
      </c>
      <c r="AX29" s="71" t="s">
        <v>135</v>
      </c>
      <c r="AY29" s="80" t="s">
        <v>217</v>
      </c>
      <c r="AZ29" s="71" t="s">
        <v>135</v>
      </c>
      <c r="BA29" s="80" t="s">
        <v>373</v>
      </c>
      <c r="BB29" s="80" t="s">
        <v>282</v>
      </c>
      <c r="BC29" s="58" t="s">
        <v>584</v>
      </c>
      <c r="BD29" s="80" t="s">
        <v>379</v>
      </c>
      <c r="BE29" s="71" t="s">
        <v>135</v>
      </c>
      <c r="BF29" s="71" t="s">
        <v>135</v>
      </c>
      <c r="BG29" s="80" t="s">
        <v>380</v>
      </c>
      <c r="BH29" s="71" t="s">
        <v>280</v>
      </c>
      <c r="BI29" s="192" t="s">
        <v>381</v>
      </c>
    </row>
    <row r="30" spans="1:61" s="13" customFormat="1" ht="93" customHeight="1">
      <c r="A30" s="2" t="s">
        <v>211</v>
      </c>
      <c r="B30" s="66">
        <f t="shared" si="1"/>
        <v>14</v>
      </c>
      <c r="C30" s="51" t="s">
        <v>267</v>
      </c>
      <c r="D30" s="78" t="s">
        <v>135</v>
      </c>
      <c r="E30" s="68" t="s">
        <v>526</v>
      </c>
      <c r="F30" s="78" t="s">
        <v>268</v>
      </c>
      <c r="G30" s="79" t="s">
        <v>269</v>
      </c>
      <c r="H30" s="15">
        <v>1</v>
      </c>
      <c r="I30" s="84" t="s">
        <v>382</v>
      </c>
      <c r="J30" s="57" t="s">
        <v>135</v>
      </c>
      <c r="K30" s="57" t="s">
        <v>271</v>
      </c>
      <c r="L30" s="58" t="s">
        <v>272</v>
      </c>
      <c r="M30" s="71" t="s">
        <v>273</v>
      </c>
      <c r="N30" s="58" t="s">
        <v>274</v>
      </c>
      <c r="O30" s="58" t="s">
        <v>275</v>
      </c>
      <c r="P30" s="72">
        <v>17354.939999999999</v>
      </c>
      <c r="Q30" s="72">
        <v>20478.830000000002</v>
      </c>
      <c r="R30" s="72">
        <v>13324.14</v>
      </c>
      <c r="S30" s="72" t="s">
        <v>597</v>
      </c>
      <c r="T30" s="162">
        <v>1.0880000000000001</v>
      </c>
      <c r="U30" s="162">
        <v>1.0680000000000001</v>
      </c>
      <c r="V30" s="162">
        <v>1.0720000000000001</v>
      </c>
      <c r="W30" s="96">
        <v>1.07</v>
      </c>
      <c r="X30" s="163">
        <v>0.9</v>
      </c>
      <c r="Y30" s="72">
        <v>15983.07</v>
      </c>
      <c r="Z30" s="72">
        <v>18860.02</v>
      </c>
      <c r="AA30" s="72">
        <v>15983.07</v>
      </c>
      <c r="AB30" s="72">
        <v>18860.02</v>
      </c>
      <c r="AC30" s="83" t="s">
        <v>107</v>
      </c>
      <c r="AD30" s="51" t="s">
        <v>267</v>
      </c>
      <c r="AE30" s="83" t="s">
        <v>135</v>
      </c>
      <c r="AF30" s="83" t="s">
        <v>146</v>
      </c>
      <c r="AG30" s="58" t="s">
        <v>578</v>
      </c>
      <c r="AH30" s="92" t="s">
        <v>582</v>
      </c>
      <c r="AI30" s="57" t="s">
        <v>135</v>
      </c>
      <c r="AJ30" s="57" t="s">
        <v>135</v>
      </c>
      <c r="AK30" s="84" t="s">
        <v>383</v>
      </c>
      <c r="AL30" s="57" t="s">
        <v>592</v>
      </c>
      <c r="AM30" s="58" t="s">
        <v>300</v>
      </c>
      <c r="AN30" s="58" t="s">
        <v>301</v>
      </c>
      <c r="AO30" s="58" t="s">
        <v>384</v>
      </c>
      <c r="AP30" s="57">
        <v>45260000000</v>
      </c>
      <c r="AQ30" s="58" t="s">
        <v>218</v>
      </c>
      <c r="AR30" s="92" t="s">
        <v>127</v>
      </c>
      <c r="AS30" s="92" t="s">
        <v>127</v>
      </c>
      <c r="AT30" s="92" t="s">
        <v>585</v>
      </c>
      <c r="AU30" s="58" t="s">
        <v>165</v>
      </c>
      <c r="AV30" s="71" t="s">
        <v>135</v>
      </c>
      <c r="AW30" s="71" t="s">
        <v>280</v>
      </c>
      <c r="AX30" s="71" t="s">
        <v>135</v>
      </c>
      <c r="AY30" s="71" t="s">
        <v>386</v>
      </c>
      <c r="AZ30" s="71" t="s">
        <v>135</v>
      </c>
      <c r="BA30" s="71" t="s">
        <v>382</v>
      </c>
      <c r="BB30" s="71" t="s">
        <v>387</v>
      </c>
      <c r="BC30" s="92" t="s">
        <v>585</v>
      </c>
      <c r="BD30" s="71" t="s">
        <v>388</v>
      </c>
      <c r="BE30" s="71" t="s">
        <v>135</v>
      </c>
      <c r="BF30" s="71" t="s">
        <v>135</v>
      </c>
      <c r="BG30" s="71" t="s">
        <v>389</v>
      </c>
      <c r="BH30" s="71" t="s">
        <v>280</v>
      </c>
      <c r="BI30" s="192" t="s">
        <v>612</v>
      </c>
    </row>
    <row r="31" spans="1:61" s="13" customFormat="1" ht="88.5" customHeight="1">
      <c r="A31" s="2" t="s">
        <v>211</v>
      </c>
      <c r="B31" s="66">
        <f t="shared" si="1"/>
        <v>15</v>
      </c>
      <c r="C31" s="51" t="s">
        <v>267</v>
      </c>
      <c r="D31" s="78" t="s">
        <v>135</v>
      </c>
      <c r="E31" s="68" t="s">
        <v>526</v>
      </c>
      <c r="F31" s="78" t="s">
        <v>390</v>
      </c>
      <c r="G31" s="79" t="s">
        <v>391</v>
      </c>
      <c r="H31" s="15">
        <v>1</v>
      </c>
      <c r="I31" s="77" t="s">
        <v>392</v>
      </c>
      <c r="J31" s="57" t="s">
        <v>135</v>
      </c>
      <c r="K31" s="57" t="s">
        <v>271</v>
      </c>
      <c r="L31" s="58" t="s">
        <v>272</v>
      </c>
      <c r="M31" s="71" t="s">
        <v>273</v>
      </c>
      <c r="N31" s="58" t="s">
        <v>274</v>
      </c>
      <c r="O31" s="58" t="s">
        <v>275</v>
      </c>
      <c r="P31" s="72">
        <v>1995.45</v>
      </c>
      <c r="Q31" s="72">
        <v>2354.63</v>
      </c>
      <c r="R31" s="72">
        <v>1594.57</v>
      </c>
      <c r="S31" s="72" t="s">
        <v>597</v>
      </c>
      <c r="T31" s="162">
        <v>1.0880000000000001</v>
      </c>
      <c r="U31" s="162">
        <v>1.0680000000000001</v>
      </c>
      <c r="V31" s="162">
        <v>1.0720000000000001</v>
      </c>
      <c r="W31" s="96">
        <v>1.07</v>
      </c>
      <c r="X31" s="163">
        <v>0.9</v>
      </c>
      <c r="Y31" s="72">
        <v>1912.79</v>
      </c>
      <c r="Z31" s="72">
        <v>2257.09</v>
      </c>
      <c r="AA31" s="72">
        <v>1912.79</v>
      </c>
      <c r="AB31" s="72">
        <v>2257.09</v>
      </c>
      <c r="AC31" s="83" t="s">
        <v>108</v>
      </c>
      <c r="AD31" s="51" t="s">
        <v>267</v>
      </c>
      <c r="AE31" s="83" t="s">
        <v>135</v>
      </c>
      <c r="AF31" s="83" t="s">
        <v>146</v>
      </c>
      <c r="AG31" s="58" t="s">
        <v>578</v>
      </c>
      <c r="AH31" s="92" t="s">
        <v>582</v>
      </c>
      <c r="AI31" s="57" t="s">
        <v>135</v>
      </c>
      <c r="AJ31" s="57" t="s">
        <v>135</v>
      </c>
      <c r="AK31" s="77" t="s">
        <v>393</v>
      </c>
      <c r="AL31" s="57" t="s">
        <v>592</v>
      </c>
      <c r="AM31" s="58" t="s">
        <v>394</v>
      </c>
      <c r="AN31" s="58" t="s">
        <v>277</v>
      </c>
      <c r="AO31" s="58" t="s">
        <v>278</v>
      </c>
      <c r="AP31" s="57">
        <v>45260000000</v>
      </c>
      <c r="AQ31" s="58" t="s">
        <v>218</v>
      </c>
      <c r="AR31" s="92" t="s">
        <v>127</v>
      </c>
      <c r="AS31" s="92" t="s">
        <v>127</v>
      </c>
      <c r="AT31" s="58" t="s">
        <v>584</v>
      </c>
      <c r="AU31" s="58" t="s">
        <v>279</v>
      </c>
      <c r="AV31" s="71" t="s">
        <v>135</v>
      </c>
      <c r="AW31" s="71" t="s">
        <v>280</v>
      </c>
      <c r="AX31" s="71" t="s">
        <v>135</v>
      </c>
      <c r="AY31" s="71" t="s">
        <v>217</v>
      </c>
      <c r="AZ31" s="71" t="s">
        <v>135</v>
      </c>
      <c r="BA31" s="71" t="s">
        <v>392</v>
      </c>
      <c r="BB31" s="71" t="s">
        <v>282</v>
      </c>
      <c r="BC31" s="58" t="s">
        <v>584</v>
      </c>
      <c r="BD31" s="71" t="s">
        <v>395</v>
      </c>
      <c r="BE31" s="71" t="s">
        <v>135</v>
      </c>
      <c r="BF31" s="71" t="s">
        <v>135</v>
      </c>
      <c r="BG31" s="71" t="s">
        <v>135</v>
      </c>
      <c r="BH31" s="71" t="s">
        <v>280</v>
      </c>
      <c r="BI31" s="192" t="s">
        <v>396</v>
      </c>
    </row>
    <row r="32" spans="1:61" s="13" customFormat="1" ht="132.75" customHeight="1">
      <c r="A32" s="2" t="s">
        <v>211</v>
      </c>
      <c r="B32" s="66">
        <f t="shared" si="1"/>
        <v>16</v>
      </c>
      <c r="C32" s="51" t="s">
        <v>267</v>
      </c>
      <c r="D32" s="78" t="s">
        <v>135</v>
      </c>
      <c r="E32" s="68" t="s">
        <v>526</v>
      </c>
      <c r="F32" s="78" t="s">
        <v>322</v>
      </c>
      <c r="G32" s="79" t="s">
        <v>323</v>
      </c>
      <c r="H32" s="15">
        <v>1</v>
      </c>
      <c r="I32" s="84" t="s">
        <v>397</v>
      </c>
      <c r="J32" s="57" t="s">
        <v>135</v>
      </c>
      <c r="K32" s="57" t="s">
        <v>271</v>
      </c>
      <c r="L32" s="58" t="s">
        <v>272</v>
      </c>
      <c r="M32" s="71" t="s">
        <v>273</v>
      </c>
      <c r="N32" s="58" t="s">
        <v>274</v>
      </c>
      <c r="O32" s="58" t="s">
        <v>275</v>
      </c>
      <c r="P32" s="72">
        <v>11167.92</v>
      </c>
      <c r="Q32" s="72">
        <v>13178.15</v>
      </c>
      <c r="R32" s="72">
        <v>8518.14</v>
      </c>
      <c r="S32" s="72" t="s">
        <v>597</v>
      </c>
      <c r="T32" s="162">
        <v>1.0880000000000001</v>
      </c>
      <c r="U32" s="162">
        <v>1.0680000000000001</v>
      </c>
      <c r="V32" s="162">
        <v>1.0720000000000001</v>
      </c>
      <c r="W32" s="96">
        <v>1.07</v>
      </c>
      <c r="X32" s="163">
        <v>0.9</v>
      </c>
      <c r="Y32" s="72">
        <v>10218.01</v>
      </c>
      <c r="Z32" s="72">
        <v>12057.25</v>
      </c>
      <c r="AA32" s="72">
        <v>10218.01</v>
      </c>
      <c r="AB32" s="72">
        <v>12057.25</v>
      </c>
      <c r="AC32" s="83" t="s">
        <v>107</v>
      </c>
      <c r="AD32" s="51" t="s">
        <v>267</v>
      </c>
      <c r="AE32" s="83" t="s">
        <v>135</v>
      </c>
      <c r="AF32" s="83" t="s">
        <v>146</v>
      </c>
      <c r="AG32" s="58" t="s">
        <v>578</v>
      </c>
      <c r="AH32" s="92" t="s">
        <v>582</v>
      </c>
      <c r="AI32" s="57" t="s">
        <v>135</v>
      </c>
      <c r="AJ32" s="57" t="s">
        <v>135</v>
      </c>
      <c r="AK32" s="84" t="s">
        <v>398</v>
      </c>
      <c r="AL32" s="57" t="s">
        <v>592</v>
      </c>
      <c r="AM32" s="58" t="s">
        <v>300</v>
      </c>
      <c r="AN32" s="58" t="s">
        <v>301</v>
      </c>
      <c r="AO32" s="58" t="s">
        <v>399</v>
      </c>
      <c r="AP32" s="57">
        <v>45260000000</v>
      </c>
      <c r="AQ32" s="58" t="s">
        <v>218</v>
      </c>
      <c r="AR32" s="92" t="s">
        <v>127</v>
      </c>
      <c r="AS32" s="92" t="s">
        <v>127</v>
      </c>
      <c r="AT32" s="58" t="s">
        <v>585</v>
      </c>
      <c r="AU32" s="92" t="s">
        <v>165</v>
      </c>
      <c r="AV32" s="80" t="s">
        <v>135</v>
      </c>
      <c r="AW32" s="80" t="s">
        <v>280</v>
      </c>
      <c r="AX32" s="71" t="s">
        <v>135</v>
      </c>
      <c r="AY32" s="80" t="s">
        <v>386</v>
      </c>
      <c r="AZ32" s="80" t="s">
        <v>135</v>
      </c>
      <c r="BA32" s="80" t="s">
        <v>397</v>
      </c>
      <c r="BB32" s="80" t="s">
        <v>282</v>
      </c>
      <c r="BC32" s="58" t="s">
        <v>385</v>
      </c>
      <c r="BD32" s="80" t="s">
        <v>400</v>
      </c>
      <c r="BE32" s="71" t="s">
        <v>135</v>
      </c>
      <c r="BF32" s="71" t="s">
        <v>135</v>
      </c>
      <c r="BG32" s="80" t="s">
        <v>401</v>
      </c>
      <c r="BH32" s="80" t="s">
        <v>280</v>
      </c>
      <c r="BI32" s="192" t="s">
        <v>613</v>
      </c>
    </row>
    <row r="33" spans="1:61" s="13" customFormat="1" ht="83.25" customHeight="1">
      <c r="A33" s="2" t="s">
        <v>211</v>
      </c>
      <c r="B33" s="66">
        <f>B32+1</f>
        <v>17</v>
      </c>
      <c r="C33" s="51" t="s">
        <v>267</v>
      </c>
      <c r="D33" s="78" t="s">
        <v>135</v>
      </c>
      <c r="E33" s="68" t="s">
        <v>526</v>
      </c>
      <c r="F33" s="78" t="s">
        <v>268</v>
      </c>
      <c r="G33" s="79" t="s">
        <v>269</v>
      </c>
      <c r="H33" s="15">
        <v>1</v>
      </c>
      <c r="I33" s="85" t="s">
        <v>402</v>
      </c>
      <c r="J33" s="57" t="s">
        <v>135</v>
      </c>
      <c r="K33" s="57" t="s">
        <v>271</v>
      </c>
      <c r="L33" s="58" t="s">
        <v>227</v>
      </c>
      <c r="M33" s="71" t="s">
        <v>310</v>
      </c>
      <c r="N33" s="58" t="s">
        <v>311</v>
      </c>
      <c r="O33" s="58" t="s">
        <v>275</v>
      </c>
      <c r="P33" s="72">
        <v>1393.53</v>
      </c>
      <c r="Q33" s="72">
        <v>1644.37</v>
      </c>
      <c r="R33" s="72">
        <v>1099.04</v>
      </c>
      <c r="S33" s="72" t="s">
        <v>597</v>
      </c>
      <c r="T33" s="162">
        <v>1.0880000000000001</v>
      </c>
      <c r="U33" s="162">
        <v>1.0680000000000001</v>
      </c>
      <c r="V33" s="162">
        <v>1.0720000000000001</v>
      </c>
      <c r="W33" s="96">
        <v>1.07</v>
      </c>
      <c r="X33" s="163">
        <v>0.9</v>
      </c>
      <c r="Y33" s="72">
        <v>1318.37</v>
      </c>
      <c r="Z33" s="72">
        <v>1555.68</v>
      </c>
      <c r="AA33" s="72">
        <v>1318.37</v>
      </c>
      <c r="AB33" s="72">
        <v>1555.68</v>
      </c>
      <c r="AC33" s="57" t="s">
        <v>108</v>
      </c>
      <c r="AD33" s="51" t="s">
        <v>267</v>
      </c>
      <c r="AE33" s="57" t="s">
        <v>135</v>
      </c>
      <c r="AF33" s="57" t="s">
        <v>146</v>
      </c>
      <c r="AG33" s="58" t="s">
        <v>582</v>
      </c>
      <c r="AH33" s="92" t="s">
        <v>127</v>
      </c>
      <c r="AI33" s="57" t="s">
        <v>135</v>
      </c>
      <c r="AJ33" s="57" t="s">
        <v>135</v>
      </c>
      <c r="AK33" s="85" t="s">
        <v>403</v>
      </c>
      <c r="AL33" s="57" t="s">
        <v>592</v>
      </c>
      <c r="AM33" s="54" t="s">
        <v>394</v>
      </c>
      <c r="AN33" s="58" t="s">
        <v>277</v>
      </c>
      <c r="AO33" s="58" t="s">
        <v>278</v>
      </c>
      <c r="AP33" s="57">
        <v>45260000000</v>
      </c>
      <c r="AQ33" s="58" t="s">
        <v>218</v>
      </c>
      <c r="AR33" s="92" t="s">
        <v>128</v>
      </c>
      <c r="AS33" s="92" t="s">
        <v>128</v>
      </c>
      <c r="AT33" s="58" t="s">
        <v>581</v>
      </c>
      <c r="AU33" s="58" t="s">
        <v>217</v>
      </c>
      <c r="AV33" s="71" t="s">
        <v>135</v>
      </c>
      <c r="AW33" s="71" t="s">
        <v>280</v>
      </c>
      <c r="AX33" s="71" t="s">
        <v>135</v>
      </c>
      <c r="AY33" s="71" t="s">
        <v>135</v>
      </c>
      <c r="AZ33" s="71" t="s">
        <v>135</v>
      </c>
      <c r="BA33" s="71" t="s">
        <v>135</v>
      </c>
      <c r="BB33" s="71" t="s">
        <v>135</v>
      </c>
      <c r="BC33" s="71" t="s">
        <v>135</v>
      </c>
      <c r="BD33" s="71" t="s">
        <v>135</v>
      </c>
      <c r="BE33" s="71" t="s">
        <v>135</v>
      </c>
      <c r="BF33" s="71" t="s">
        <v>135</v>
      </c>
      <c r="BG33" s="71" t="s">
        <v>135</v>
      </c>
      <c r="BH33" s="71" t="s">
        <v>135</v>
      </c>
      <c r="BI33" s="192" t="s">
        <v>404</v>
      </c>
    </row>
    <row r="34" spans="1:61" s="13" customFormat="1" ht="20.25" customHeight="1">
      <c r="A34" s="230" t="s">
        <v>405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2"/>
      <c r="M34" s="190"/>
      <c r="N34" s="190"/>
      <c r="O34" s="190"/>
      <c r="P34" s="103">
        <f>SUM(P28:P33)</f>
        <v>37272.11</v>
      </c>
      <c r="Q34" s="103">
        <f>SUM(Q28:Q33)</f>
        <v>43981.100000000006</v>
      </c>
      <c r="R34" s="103"/>
      <c r="S34" s="103"/>
      <c r="T34" s="103"/>
      <c r="U34" s="103"/>
      <c r="V34" s="103"/>
      <c r="W34" s="103"/>
      <c r="X34" s="103"/>
      <c r="Y34" s="103"/>
      <c r="Z34" s="103"/>
      <c r="AA34" s="103">
        <f>SUM(AA28:AA33)</f>
        <v>34325.22</v>
      </c>
      <c r="AB34" s="103">
        <f>SUM(AB28:AB33)</f>
        <v>40503.760000000002</v>
      </c>
      <c r="AC34" s="103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233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2"/>
    </row>
    <row r="35" spans="1:61" s="13" customFormat="1" ht="24" customHeight="1">
      <c r="A35" s="242" t="s">
        <v>406</v>
      </c>
      <c r="B35" s="243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3"/>
      <c r="BH35" s="243"/>
      <c r="BI35" s="244"/>
    </row>
    <row r="36" spans="1:61" s="13" customFormat="1" ht="97.5" customHeight="1">
      <c r="A36" s="2" t="s">
        <v>211</v>
      </c>
      <c r="B36" s="66">
        <f>B33+1</f>
        <v>18</v>
      </c>
      <c r="C36" s="51" t="s">
        <v>267</v>
      </c>
      <c r="D36" s="78" t="s">
        <v>135</v>
      </c>
      <c r="E36" s="68" t="s">
        <v>526</v>
      </c>
      <c r="F36" s="78" t="s">
        <v>351</v>
      </c>
      <c r="G36" s="79" t="s">
        <v>352</v>
      </c>
      <c r="H36" s="15">
        <v>1</v>
      </c>
      <c r="I36" s="86" t="s">
        <v>407</v>
      </c>
      <c r="J36" s="70" t="s">
        <v>135</v>
      </c>
      <c r="K36" s="70" t="s">
        <v>271</v>
      </c>
      <c r="L36" s="58" t="s">
        <v>227</v>
      </c>
      <c r="M36" s="71" t="s">
        <v>310</v>
      </c>
      <c r="N36" s="58" t="s">
        <v>311</v>
      </c>
      <c r="O36" s="58" t="s">
        <v>275</v>
      </c>
      <c r="P36" s="72">
        <v>15194.07</v>
      </c>
      <c r="Q36" s="72">
        <v>17929</v>
      </c>
      <c r="R36" s="72">
        <v>11562.08</v>
      </c>
      <c r="S36" s="72" t="s">
        <v>597</v>
      </c>
      <c r="T36" s="162">
        <v>1.0880000000000001</v>
      </c>
      <c r="U36" s="162">
        <v>1.0680000000000001</v>
      </c>
      <c r="V36" s="162">
        <v>1.0720000000000001</v>
      </c>
      <c r="W36" s="96">
        <v>1.07</v>
      </c>
      <c r="X36" s="163">
        <v>0.9</v>
      </c>
      <c r="Y36" s="72">
        <v>13869.38</v>
      </c>
      <c r="Z36" s="72">
        <v>16365.87</v>
      </c>
      <c r="AA36" s="72">
        <v>13869.38</v>
      </c>
      <c r="AB36" s="72">
        <v>16365.87</v>
      </c>
      <c r="AC36" s="83" t="s">
        <v>107</v>
      </c>
      <c r="AD36" s="51" t="s">
        <v>267</v>
      </c>
      <c r="AE36" s="83" t="s">
        <v>135</v>
      </c>
      <c r="AF36" s="83" t="s">
        <v>146</v>
      </c>
      <c r="AG36" s="58" t="s">
        <v>586</v>
      </c>
      <c r="AH36" s="58" t="s">
        <v>580</v>
      </c>
      <c r="AI36" s="57" t="s">
        <v>135</v>
      </c>
      <c r="AJ36" s="57" t="s">
        <v>135</v>
      </c>
      <c r="AK36" s="86" t="s">
        <v>408</v>
      </c>
      <c r="AL36" s="57" t="s">
        <v>592</v>
      </c>
      <c r="AM36" s="58" t="s">
        <v>293</v>
      </c>
      <c r="AN36" s="58" t="s">
        <v>294</v>
      </c>
      <c r="AO36" s="58" t="s">
        <v>409</v>
      </c>
      <c r="AP36" s="57">
        <v>45260000000</v>
      </c>
      <c r="AQ36" s="58" t="s">
        <v>218</v>
      </c>
      <c r="AR36" s="58" t="s">
        <v>231</v>
      </c>
      <c r="AS36" s="58" t="s">
        <v>231</v>
      </c>
      <c r="AT36" s="58" t="s">
        <v>587</v>
      </c>
      <c r="AU36" s="58" t="s">
        <v>279</v>
      </c>
      <c r="AV36" s="71" t="s">
        <v>135</v>
      </c>
      <c r="AW36" s="71" t="s">
        <v>280</v>
      </c>
      <c r="AX36" s="71" t="s">
        <v>135</v>
      </c>
      <c r="AY36" s="71" t="s">
        <v>135</v>
      </c>
      <c r="AZ36" s="71" t="s">
        <v>135</v>
      </c>
      <c r="BA36" s="71" t="s">
        <v>135</v>
      </c>
      <c r="BB36" s="71" t="s">
        <v>135</v>
      </c>
      <c r="BC36" s="71" t="s">
        <v>135</v>
      </c>
      <c r="BD36" s="71" t="s">
        <v>135</v>
      </c>
      <c r="BE36" s="71" t="s">
        <v>135</v>
      </c>
      <c r="BF36" s="71" t="s">
        <v>135</v>
      </c>
      <c r="BG36" s="71" t="s">
        <v>135</v>
      </c>
      <c r="BH36" s="71" t="s">
        <v>135</v>
      </c>
      <c r="BI36" s="192" t="s">
        <v>410</v>
      </c>
    </row>
    <row r="37" spans="1:61" s="13" customFormat="1" ht="93.75" customHeight="1">
      <c r="A37" s="2" t="s">
        <v>211</v>
      </c>
      <c r="B37" s="66">
        <f>B36+1</f>
        <v>19</v>
      </c>
      <c r="C37" s="51" t="s">
        <v>267</v>
      </c>
      <c r="D37" s="78" t="s">
        <v>135</v>
      </c>
      <c r="E37" s="68" t="s">
        <v>526</v>
      </c>
      <c r="F37" s="78" t="s">
        <v>322</v>
      </c>
      <c r="G37" s="79" t="s">
        <v>269</v>
      </c>
      <c r="H37" s="15">
        <v>1</v>
      </c>
      <c r="I37" s="50" t="s">
        <v>411</v>
      </c>
      <c r="J37" s="70" t="s">
        <v>135</v>
      </c>
      <c r="K37" s="70" t="s">
        <v>271</v>
      </c>
      <c r="L37" s="58" t="s">
        <v>272</v>
      </c>
      <c r="M37" s="71" t="s">
        <v>273</v>
      </c>
      <c r="N37" s="58" t="s">
        <v>274</v>
      </c>
      <c r="O37" s="58" t="s">
        <v>275</v>
      </c>
      <c r="P37" s="72">
        <v>236.91</v>
      </c>
      <c r="Q37" s="72">
        <v>279.55</v>
      </c>
      <c r="R37" s="72">
        <v>181</v>
      </c>
      <c r="S37" s="72" t="s">
        <v>597</v>
      </c>
      <c r="T37" s="162">
        <v>1.0880000000000001</v>
      </c>
      <c r="U37" s="162">
        <v>1.0680000000000001</v>
      </c>
      <c r="V37" s="162">
        <v>1.0720000000000001</v>
      </c>
      <c r="W37" s="96">
        <v>1.07</v>
      </c>
      <c r="X37" s="163">
        <v>0.9</v>
      </c>
      <c r="Y37" s="72">
        <v>217.12</v>
      </c>
      <c r="Z37" s="72">
        <v>256.2</v>
      </c>
      <c r="AA37" s="72">
        <v>217.12</v>
      </c>
      <c r="AB37" s="72">
        <v>256.2</v>
      </c>
      <c r="AC37" s="83" t="s">
        <v>108</v>
      </c>
      <c r="AD37" s="51" t="s">
        <v>267</v>
      </c>
      <c r="AE37" s="83" t="s">
        <v>135</v>
      </c>
      <c r="AF37" s="83" t="s">
        <v>146</v>
      </c>
      <c r="AG37" s="58" t="s">
        <v>231</v>
      </c>
      <c r="AH37" s="58" t="s">
        <v>542</v>
      </c>
      <c r="AI37" s="57" t="s">
        <v>135</v>
      </c>
      <c r="AJ37" s="57" t="s">
        <v>135</v>
      </c>
      <c r="AK37" s="50" t="s">
        <v>412</v>
      </c>
      <c r="AL37" s="57" t="s">
        <v>592</v>
      </c>
      <c r="AM37" s="58" t="s">
        <v>413</v>
      </c>
      <c r="AN37" s="58" t="s">
        <v>163</v>
      </c>
      <c r="AO37" s="58" t="s">
        <v>414</v>
      </c>
      <c r="AP37" s="57">
        <v>45260000000</v>
      </c>
      <c r="AQ37" s="58" t="s">
        <v>218</v>
      </c>
      <c r="AR37" s="92" t="s">
        <v>578</v>
      </c>
      <c r="AS37" s="92" t="s">
        <v>578</v>
      </c>
      <c r="AT37" s="58" t="s">
        <v>582</v>
      </c>
      <c r="AU37" s="92" t="s">
        <v>279</v>
      </c>
      <c r="AV37" s="80" t="s">
        <v>135</v>
      </c>
      <c r="AW37" s="80" t="s">
        <v>280</v>
      </c>
      <c r="AX37" s="71" t="s">
        <v>135</v>
      </c>
      <c r="AY37" s="80" t="s">
        <v>217</v>
      </c>
      <c r="AZ37" s="80" t="s">
        <v>135</v>
      </c>
      <c r="BA37" s="80" t="s">
        <v>411</v>
      </c>
      <c r="BB37" s="80" t="s">
        <v>282</v>
      </c>
      <c r="BC37" s="58" t="s">
        <v>582</v>
      </c>
      <c r="BD37" s="80" t="s">
        <v>415</v>
      </c>
      <c r="BE37" s="71" t="s">
        <v>135</v>
      </c>
      <c r="BF37" s="71" t="s">
        <v>135</v>
      </c>
      <c r="BG37" s="80" t="s">
        <v>416</v>
      </c>
      <c r="BH37" s="80" t="s">
        <v>280</v>
      </c>
      <c r="BI37" s="192" t="s">
        <v>417</v>
      </c>
    </row>
    <row r="38" spans="1:61" s="13" customFormat="1" ht="93.75" customHeight="1">
      <c r="A38" s="2" t="s">
        <v>211</v>
      </c>
      <c r="B38" s="66">
        <f>B37+1</f>
        <v>20</v>
      </c>
      <c r="C38" s="51" t="s">
        <v>267</v>
      </c>
      <c r="D38" s="78" t="s">
        <v>135</v>
      </c>
      <c r="E38" s="78" t="s">
        <v>285</v>
      </c>
      <c r="F38" s="78" t="s">
        <v>322</v>
      </c>
      <c r="G38" s="79" t="s">
        <v>269</v>
      </c>
      <c r="H38" s="15">
        <v>1</v>
      </c>
      <c r="I38" s="164" t="s">
        <v>598</v>
      </c>
      <c r="J38" s="70" t="s">
        <v>135</v>
      </c>
      <c r="K38" s="70" t="s">
        <v>271</v>
      </c>
      <c r="L38" s="58" t="s">
        <v>272</v>
      </c>
      <c r="M38" s="71" t="s">
        <v>273</v>
      </c>
      <c r="N38" s="58" t="s">
        <v>274</v>
      </c>
      <c r="O38" s="58" t="s">
        <v>275</v>
      </c>
      <c r="P38" s="72">
        <v>441.41</v>
      </c>
      <c r="Q38" s="72">
        <v>509.82</v>
      </c>
      <c r="R38" s="72">
        <v>345.75</v>
      </c>
      <c r="S38" s="72" t="s">
        <v>597</v>
      </c>
      <c r="T38" s="162">
        <v>1.0880000000000001</v>
      </c>
      <c r="U38" s="162">
        <v>1.0680000000000001</v>
      </c>
      <c r="V38" s="162">
        <v>1.0720000000000001</v>
      </c>
      <c r="W38" s="96">
        <v>1.07</v>
      </c>
      <c r="X38" s="163">
        <v>0.9</v>
      </c>
      <c r="Y38" s="72">
        <v>414.74</v>
      </c>
      <c r="Z38" s="72">
        <v>489.39</v>
      </c>
      <c r="AA38" s="72">
        <v>414.74</v>
      </c>
      <c r="AB38" s="72">
        <v>489.39</v>
      </c>
      <c r="AC38" s="83" t="s">
        <v>108</v>
      </c>
      <c r="AD38" s="51" t="s">
        <v>267</v>
      </c>
      <c r="AE38" s="83" t="s">
        <v>135</v>
      </c>
      <c r="AF38" s="83" t="s">
        <v>146</v>
      </c>
      <c r="AG38" s="58" t="s">
        <v>586</v>
      </c>
      <c r="AH38" s="58" t="s">
        <v>599</v>
      </c>
      <c r="AI38" s="57" t="s">
        <v>135</v>
      </c>
      <c r="AJ38" s="57" t="s">
        <v>135</v>
      </c>
      <c r="AK38" s="50" t="s">
        <v>600</v>
      </c>
      <c r="AL38" s="57" t="s">
        <v>601</v>
      </c>
      <c r="AM38" s="58" t="s">
        <v>394</v>
      </c>
      <c r="AN38" s="58" t="s">
        <v>277</v>
      </c>
      <c r="AO38" s="58" t="s">
        <v>278</v>
      </c>
      <c r="AP38" s="57">
        <v>45260000000</v>
      </c>
      <c r="AQ38" s="58" t="s">
        <v>218</v>
      </c>
      <c r="AR38" s="58" t="s">
        <v>231</v>
      </c>
      <c r="AS38" s="58" t="s">
        <v>231</v>
      </c>
      <c r="AT38" s="92" t="s">
        <v>585</v>
      </c>
      <c r="AU38" s="92" t="s">
        <v>279</v>
      </c>
      <c r="AV38" s="80" t="s">
        <v>135</v>
      </c>
      <c r="AW38" s="80" t="s">
        <v>280</v>
      </c>
      <c r="AX38" s="71" t="s">
        <v>135</v>
      </c>
      <c r="AY38" s="80" t="s">
        <v>217</v>
      </c>
      <c r="AZ38" s="80" t="s">
        <v>135</v>
      </c>
      <c r="BA38" s="80" t="s">
        <v>598</v>
      </c>
      <c r="BB38" s="80" t="s">
        <v>282</v>
      </c>
      <c r="BC38" s="92" t="s">
        <v>585</v>
      </c>
      <c r="BD38" s="80" t="s">
        <v>602</v>
      </c>
      <c r="BE38" s="80"/>
      <c r="BF38" s="80"/>
      <c r="BG38" s="80"/>
      <c r="BH38" s="80" t="s">
        <v>280</v>
      </c>
      <c r="BI38" s="192" t="s">
        <v>603</v>
      </c>
    </row>
    <row r="39" spans="1:61" s="13" customFormat="1" ht="150" customHeight="1">
      <c r="A39" s="2" t="s">
        <v>211</v>
      </c>
      <c r="B39" s="66">
        <f>B38+1</f>
        <v>21</v>
      </c>
      <c r="C39" s="87" t="s">
        <v>267</v>
      </c>
      <c r="D39" s="88" t="s">
        <v>135</v>
      </c>
      <c r="E39" s="68" t="s">
        <v>526</v>
      </c>
      <c r="F39" s="88" t="s">
        <v>322</v>
      </c>
      <c r="G39" s="89" t="s">
        <v>323</v>
      </c>
      <c r="H39" s="15">
        <v>1</v>
      </c>
      <c r="I39" s="84" t="s">
        <v>418</v>
      </c>
      <c r="J39" s="70" t="s">
        <v>135</v>
      </c>
      <c r="K39" s="70" t="s">
        <v>271</v>
      </c>
      <c r="L39" s="58" t="s">
        <v>272</v>
      </c>
      <c r="M39" s="71" t="s">
        <v>273</v>
      </c>
      <c r="N39" s="58" t="s">
        <v>274</v>
      </c>
      <c r="O39" s="58" t="s">
        <v>275</v>
      </c>
      <c r="P39" s="72">
        <v>2286.54</v>
      </c>
      <c r="Q39" s="72">
        <v>2698.12</v>
      </c>
      <c r="R39" s="72">
        <v>1749.52</v>
      </c>
      <c r="S39" s="72" t="s">
        <v>597</v>
      </c>
      <c r="T39" s="162">
        <v>1.0880000000000001</v>
      </c>
      <c r="U39" s="162">
        <v>1.0680000000000001</v>
      </c>
      <c r="V39" s="162">
        <v>1.0720000000000001</v>
      </c>
      <c r="W39" s="96">
        <v>1.07</v>
      </c>
      <c r="X39" s="163">
        <v>0.9</v>
      </c>
      <c r="Y39" s="72">
        <v>2098.66</v>
      </c>
      <c r="Z39" s="72">
        <v>2476.42</v>
      </c>
      <c r="AA39" s="72">
        <v>2098.66</v>
      </c>
      <c r="AB39" s="72">
        <v>2476.42</v>
      </c>
      <c r="AC39" s="83" t="s">
        <v>108</v>
      </c>
      <c r="AD39" s="87" t="s">
        <v>267</v>
      </c>
      <c r="AE39" s="83" t="s">
        <v>135</v>
      </c>
      <c r="AF39" s="83" t="s">
        <v>146</v>
      </c>
      <c r="AG39" s="58" t="s">
        <v>231</v>
      </c>
      <c r="AH39" s="58" t="s">
        <v>542</v>
      </c>
      <c r="AI39" s="57" t="s">
        <v>135</v>
      </c>
      <c r="AJ39" s="57" t="s">
        <v>135</v>
      </c>
      <c r="AK39" s="84" t="s">
        <v>419</v>
      </c>
      <c r="AL39" s="57" t="s">
        <v>592</v>
      </c>
      <c r="AM39" s="58" t="s">
        <v>394</v>
      </c>
      <c r="AN39" s="58" t="s">
        <v>277</v>
      </c>
      <c r="AO39" s="58" t="s">
        <v>278</v>
      </c>
      <c r="AP39" s="57">
        <v>45260000000</v>
      </c>
      <c r="AQ39" s="58" t="s">
        <v>218</v>
      </c>
      <c r="AR39" s="92" t="s">
        <v>578</v>
      </c>
      <c r="AS39" s="92" t="s">
        <v>578</v>
      </c>
      <c r="AT39" s="58" t="s">
        <v>128</v>
      </c>
      <c r="AU39" s="58" t="s">
        <v>279</v>
      </c>
      <c r="AV39" s="71" t="s">
        <v>135</v>
      </c>
      <c r="AW39" s="71" t="s">
        <v>280</v>
      </c>
      <c r="AX39" s="71" t="s">
        <v>135</v>
      </c>
      <c r="AY39" s="71" t="s">
        <v>217</v>
      </c>
      <c r="AZ39" s="71" t="s">
        <v>135</v>
      </c>
      <c r="BA39" s="71" t="s">
        <v>418</v>
      </c>
      <c r="BB39" s="80" t="s">
        <v>282</v>
      </c>
      <c r="BC39" s="58" t="s">
        <v>128</v>
      </c>
      <c r="BD39" s="71" t="s">
        <v>420</v>
      </c>
      <c r="BE39" s="71" t="s">
        <v>135</v>
      </c>
      <c r="BF39" s="71" t="s">
        <v>135</v>
      </c>
      <c r="BG39" s="71" t="s">
        <v>421</v>
      </c>
      <c r="BH39" s="71" t="s">
        <v>280</v>
      </c>
      <c r="BI39" s="192" t="s">
        <v>422</v>
      </c>
    </row>
    <row r="40" spans="1:61" s="13" customFormat="1" ht="18.75" customHeight="1">
      <c r="A40" s="230" t="s">
        <v>423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2"/>
      <c r="M40" s="190"/>
      <c r="N40" s="190"/>
      <c r="O40" s="190"/>
      <c r="P40" s="103">
        <f>SUM(P36:P39)</f>
        <v>18158.93</v>
      </c>
      <c r="Q40" s="103">
        <f>SUM(Q36:Q39)</f>
        <v>21416.489999999998</v>
      </c>
      <c r="R40" s="103"/>
      <c r="S40" s="103"/>
      <c r="T40" s="103"/>
      <c r="U40" s="103"/>
      <c r="V40" s="103"/>
      <c r="W40" s="103"/>
      <c r="X40" s="103"/>
      <c r="Y40" s="103"/>
      <c r="Z40" s="103"/>
      <c r="AA40" s="103">
        <f>SUM(AA36:AA39)</f>
        <v>16599.900000000001</v>
      </c>
      <c r="AB40" s="103">
        <f>SUM(AB36:AB39)</f>
        <v>19587.879999999997</v>
      </c>
      <c r="AC40" s="103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233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2"/>
    </row>
    <row r="41" spans="1:61" s="13" customFormat="1" ht="116.25" customHeight="1">
      <c r="A41" s="2" t="s">
        <v>211</v>
      </c>
      <c r="B41" s="210">
        <f>B39+1</f>
        <v>22</v>
      </c>
      <c r="C41" s="68" t="s">
        <v>267</v>
      </c>
      <c r="D41" s="189" t="s">
        <v>135</v>
      </c>
      <c r="E41" s="68" t="s">
        <v>526</v>
      </c>
      <c r="F41" s="189" t="s">
        <v>322</v>
      </c>
      <c r="G41" s="188" t="s">
        <v>269</v>
      </c>
      <c r="H41" s="15">
        <v>1</v>
      </c>
      <c r="I41" s="194" t="s">
        <v>629</v>
      </c>
      <c r="J41" s="57" t="s">
        <v>135</v>
      </c>
      <c r="K41" s="57" t="s">
        <v>271</v>
      </c>
      <c r="L41" s="58" t="s">
        <v>272</v>
      </c>
      <c r="M41" s="71" t="s">
        <v>273</v>
      </c>
      <c r="N41" s="58" t="s">
        <v>274</v>
      </c>
      <c r="O41" s="58" t="s">
        <v>275</v>
      </c>
      <c r="P41" s="72">
        <v>902.95</v>
      </c>
      <c r="Q41" s="72">
        <v>1065.48</v>
      </c>
      <c r="R41" s="72">
        <v>731.72</v>
      </c>
      <c r="S41" s="72" t="s">
        <v>597</v>
      </c>
      <c r="T41" s="162">
        <v>1.0880000000000001</v>
      </c>
      <c r="U41" s="162">
        <v>1.0680000000000001</v>
      </c>
      <c r="V41" s="162">
        <v>1.0720000000000001</v>
      </c>
      <c r="W41" s="96">
        <v>1.07</v>
      </c>
      <c r="X41" s="163">
        <v>0.9</v>
      </c>
      <c r="Y41" s="72">
        <v>877.74</v>
      </c>
      <c r="Z41" s="72">
        <v>1035.73</v>
      </c>
      <c r="AA41" s="72">
        <v>877.74</v>
      </c>
      <c r="AB41" s="72">
        <v>1035.73</v>
      </c>
      <c r="AC41" s="57" t="s">
        <v>108</v>
      </c>
      <c r="AD41" s="68" t="s">
        <v>267</v>
      </c>
      <c r="AE41" s="57" t="s">
        <v>135</v>
      </c>
      <c r="AF41" s="57" t="s">
        <v>146</v>
      </c>
      <c r="AG41" s="58" t="s">
        <v>580</v>
      </c>
      <c r="AH41" s="58" t="s">
        <v>231</v>
      </c>
      <c r="AI41" s="57" t="s">
        <v>135</v>
      </c>
      <c r="AJ41" s="57" t="s">
        <v>135</v>
      </c>
      <c r="AK41" s="194" t="s">
        <v>627</v>
      </c>
      <c r="AL41" s="57" t="s">
        <v>592</v>
      </c>
      <c r="AM41" s="58" t="s">
        <v>293</v>
      </c>
      <c r="AN41" s="58" t="s">
        <v>294</v>
      </c>
      <c r="AO41" s="58" t="s">
        <v>336</v>
      </c>
      <c r="AP41" s="57">
        <v>45260000000</v>
      </c>
      <c r="AQ41" s="58" t="s">
        <v>218</v>
      </c>
      <c r="AR41" s="92" t="s">
        <v>542</v>
      </c>
      <c r="AS41" s="92" t="s">
        <v>542</v>
      </c>
      <c r="AT41" s="58" t="s">
        <v>582</v>
      </c>
      <c r="AU41" s="58" t="s">
        <v>217</v>
      </c>
      <c r="AV41" s="71" t="s">
        <v>135</v>
      </c>
      <c r="AW41" s="71" t="s">
        <v>280</v>
      </c>
      <c r="AX41" s="71" t="s">
        <v>135</v>
      </c>
      <c r="AY41" s="71" t="s">
        <v>217</v>
      </c>
      <c r="AZ41" s="71" t="s">
        <v>135</v>
      </c>
      <c r="BA41" s="71" t="s">
        <v>627</v>
      </c>
      <c r="BB41" s="71" t="s">
        <v>337</v>
      </c>
      <c r="BC41" s="58" t="s">
        <v>582</v>
      </c>
      <c r="BD41" s="71" t="s">
        <v>338</v>
      </c>
      <c r="BE41" s="71" t="s">
        <v>135</v>
      </c>
      <c r="BF41" s="71" t="s">
        <v>135</v>
      </c>
      <c r="BG41" s="71" t="s">
        <v>339</v>
      </c>
      <c r="BH41" s="71" t="s">
        <v>280</v>
      </c>
      <c r="BI41" s="192" t="s">
        <v>340</v>
      </c>
    </row>
    <row r="42" spans="1:61" s="13" customFormat="1" ht="222" customHeight="1">
      <c r="A42" s="2" t="s">
        <v>211</v>
      </c>
      <c r="B42" s="212"/>
      <c r="C42" s="51" t="s">
        <v>267</v>
      </c>
      <c r="D42" s="78" t="s">
        <v>135</v>
      </c>
      <c r="E42" s="78" t="s">
        <v>285</v>
      </c>
      <c r="F42" s="78" t="s">
        <v>372</v>
      </c>
      <c r="G42" s="79" t="s">
        <v>269</v>
      </c>
      <c r="H42" s="15">
        <v>2</v>
      </c>
      <c r="I42" s="196" t="s">
        <v>630</v>
      </c>
      <c r="J42" s="70" t="s">
        <v>135</v>
      </c>
      <c r="K42" s="70" t="s">
        <v>271</v>
      </c>
      <c r="L42" s="58" t="s">
        <v>272</v>
      </c>
      <c r="M42" s="71" t="s">
        <v>273</v>
      </c>
      <c r="N42" s="58" t="s">
        <v>274</v>
      </c>
      <c r="O42" s="58" t="s">
        <v>275</v>
      </c>
      <c r="P42" s="72">
        <v>572.91</v>
      </c>
      <c r="Q42" s="72">
        <v>676.03</v>
      </c>
      <c r="R42" s="72">
        <v>472.6</v>
      </c>
      <c r="S42" s="72" t="s">
        <v>597</v>
      </c>
      <c r="T42" s="162">
        <v>1.0880000000000001</v>
      </c>
      <c r="U42" s="162">
        <v>1.0680000000000001</v>
      </c>
      <c r="V42" s="162">
        <v>1.0720000000000001</v>
      </c>
      <c r="W42" s="96">
        <v>1.07</v>
      </c>
      <c r="X42" s="163">
        <v>0.9</v>
      </c>
      <c r="Y42" s="72">
        <v>566.91999999999996</v>
      </c>
      <c r="Z42" s="72">
        <v>668.97</v>
      </c>
      <c r="AA42" s="72">
        <v>566.91999999999996</v>
      </c>
      <c r="AB42" s="72">
        <v>668.97</v>
      </c>
      <c r="AC42" s="83" t="s">
        <v>108</v>
      </c>
      <c r="AD42" s="51" t="s">
        <v>267</v>
      </c>
      <c r="AE42" s="83" t="s">
        <v>135</v>
      </c>
      <c r="AF42" s="83" t="s">
        <v>146</v>
      </c>
      <c r="AG42" s="58" t="s">
        <v>580</v>
      </c>
      <c r="AH42" s="58" t="s">
        <v>231</v>
      </c>
      <c r="AI42" s="57" t="s">
        <v>135</v>
      </c>
      <c r="AJ42" s="57" t="s">
        <v>135</v>
      </c>
      <c r="AK42" s="84" t="s">
        <v>628</v>
      </c>
      <c r="AL42" s="57" t="s">
        <v>592</v>
      </c>
      <c r="AM42" s="58" t="s">
        <v>394</v>
      </c>
      <c r="AN42" s="58" t="s">
        <v>277</v>
      </c>
      <c r="AO42" s="58" t="s">
        <v>278</v>
      </c>
      <c r="AP42" s="57">
        <v>45260000000</v>
      </c>
      <c r="AQ42" s="58" t="s">
        <v>218</v>
      </c>
      <c r="AR42" s="58" t="s">
        <v>231</v>
      </c>
      <c r="AS42" s="58" t="s">
        <v>231</v>
      </c>
      <c r="AT42" s="58" t="s">
        <v>578</v>
      </c>
      <c r="AU42" s="92" t="s">
        <v>217</v>
      </c>
      <c r="AV42" s="80" t="s">
        <v>135</v>
      </c>
      <c r="AW42" s="80" t="s">
        <v>280</v>
      </c>
      <c r="AX42" s="71" t="s">
        <v>135</v>
      </c>
      <c r="AY42" s="80" t="s">
        <v>217</v>
      </c>
      <c r="AZ42" s="80" t="s">
        <v>135</v>
      </c>
      <c r="BA42" s="80" t="s">
        <v>628</v>
      </c>
      <c r="BB42" s="80" t="s">
        <v>614</v>
      </c>
      <c r="BC42" s="58" t="s">
        <v>578</v>
      </c>
      <c r="BD42" s="80" t="s">
        <v>615</v>
      </c>
      <c r="BE42" s="71" t="s">
        <v>135</v>
      </c>
      <c r="BF42" s="71" t="s">
        <v>135</v>
      </c>
      <c r="BG42" s="71" t="s">
        <v>135</v>
      </c>
      <c r="BH42" s="80" t="s">
        <v>280</v>
      </c>
      <c r="BI42" s="192" t="s">
        <v>535</v>
      </c>
    </row>
    <row r="43" spans="1:61" s="13" customFormat="1" ht="114.75" customHeight="1">
      <c r="A43" s="2" t="s">
        <v>211</v>
      </c>
      <c r="B43" s="210">
        <f>B41+1</f>
        <v>23</v>
      </c>
      <c r="C43" s="87" t="s">
        <v>112</v>
      </c>
      <c r="D43" s="88" t="s">
        <v>135</v>
      </c>
      <c r="E43" s="68" t="s">
        <v>526</v>
      </c>
      <c r="F43" s="88" t="s">
        <v>351</v>
      </c>
      <c r="G43" s="89" t="s">
        <v>352</v>
      </c>
      <c r="H43" s="15">
        <v>1</v>
      </c>
      <c r="I43" s="84" t="s">
        <v>424</v>
      </c>
      <c r="J43" s="70" t="s">
        <v>135</v>
      </c>
      <c r="K43" s="70" t="s">
        <v>271</v>
      </c>
      <c r="L43" s="58" t="s">
        <v>227</v>
      </c>
      <c r="M43" s="71" t="s">
        <v>310</v>
      </c>
      <c r="N43" s="58" t="s">
        <v>311</v>
      </c>
      <c r="O43" s="58" t="s">
        <v>275</v>
      </c>
      <c r="P43" s="72">
        <v>3000</v>
      </c>
      <c r="Q43" s="72">
        <v>3540</v>
      </c>
      <c r="R43" s="72" t="s">
        <v>135</v>
      </c>
      <c r="S43" s="72" t="s">
        <v>135</v>
      </c>
      <c r="T43" s="72" t="s">
        <v>135</v>
      </c>
      <c r="U43" s="72" t="s">
        <v>135</v>
      </c>
      <c r="V43" s="72" t="s">
        <v>135</v>
      </c>
      <c r="W43" s="72" t="s">
        <v>135</v>
      </c>
      <c r="X43" s="72" t="s">
        <v>135</v>
      </c>
      <c r="Y43" s="72" t="s">
        <v>135</v>
      </c>
      <c r="Z43" s="72" t="s">
        <v>135</v>
      </c>
      <c r="AA43" s="72">
        <v>3000</v>
      </c>
      <c r="AB43" s="72">
        <v>3540</v>
      </c>
      <c r="AC43" s="91" t="s">
        <v>108</v>
      </c>
      <c r="AD43" s="87" t="s">
        <v>112</v>
      </c>
      <c r="AE43" s="57" t="s">
        <v>135</v>
      </c>
      <c r="AF43" s="57" t="s">
        <v>146</v>
      </c>
      <c r="AG43" s="58" t="s">
        <v>580</v>
      </c>
      <c r="AH43" s="58" t="s">
        <v>231</v>
      </c>
      <c r="AI43" s="57" t="s">
        <v>135</v>
      </c>
      <c r="AJ43" s="57" t="s">
        <v>135</v>
      </c>
      <c r="AK43" s="84" t="s">
        <v>425</v>
      </c>
      <c r="AL43" s="57" t="s">
        <v>592</v>
      </c>
      <c r="AM43" s="58" t="s">
        <v>293</v>
      </c>
      <c r="AN43" s="58" t="s">
        <v>294</v>
      </c>
      <c r="AO43" s="58" t="s">
        <v>426</v>
      </c>
      <c r="AP43" s="57">
        <v>45260000000</v>
      </c>
      <c r="AQ43" s="58" t="s">
        <v>218</v>
      </c>
      <c r="AR43" s="58" t="s">
        <v>542</v>
      </c>
      <c r="AS43" s="58" t="s">
        <v>542</v>
      </c>
      <c r="AT43" s="58" t="s">
        <v>587</v>
      </c>
      <c r="AU43" s="58" t="s">
        <v>279</v>
      </c>
      <c r="AV43" s="58" t="s">
        <v>135</v>
      </c>
      <c r="AW43" s="58" t="s">
        <v>280</v>
      </c>
      <c r="AX43" s="71" t="s">
        <v>135</v>
      </c>
      <c r="AY43" s="71" t="s">
        <v>135</v>
      </c>
      <c r="AZ43" s="71" t="s">
        <v>135</v>
      </c>
      <c r="BA43" s="71" t="s">
        <v>135</v>
      </c>
      <c r="BB43" s="71" t="s">
        <v>135</v>
      </c>
      <c r="BC43" s="71" t="s">
        <v>135</v>
      </c>
      <c r="BD43" s="71" t="s">
        <v>135</v>
      </c>
      <c r="BE43" s="71" t="s">
        <v>135</v>
      </c>
      <c r="BF43" s="71" t="s">
        <v>135</v>
      </c>
      <c r="BG43" s="71" t="s">
        <v>135</v>
      </c>
      <c r="BH43" s="71" t="s">
        <v>135</v>
      </c>
      <c r="BI43" s="227" t="s">
        <v>427</v>
      </c>
    </row>
    <row r="44" spans="1:61" s="13" customFormat="1" ht="110.25" customHeight="1">
      <c r="A44" s="2" t="s">
        <v>211</v>
      </c>
      <c r="B44" s="245"/>
      <c r="C44" s="87" t="s">
        <v>112</v>
      </c>
      <c r="D44" s="88" t="s">
        <v>135</v>
      </c>
      <c r="E44" s="68" t="s">
        <v>526</v>
      </c>
      <c r="F44" s="88" t="s">
        <v>351</v>
      </c>
      <c r="G44" s="89" t="s">
        <v>352</v>
      </c>
      <c r="H44" s="15">
        <v>2</v>
      </c>
      <c r="I44" s="84" t="s">
        <v>428</v>
      </c>
      <c r="J44" s="70" t="s">
        <v>135</v>
      </c>
      <c r="K44" s="70" t="s">
        <v>271</v>
      </c>
      <c r="L44" s="58" t="s">
        <v>227</v>
      </c>
      <c r="M44" s="71" t="s">
        <v>310</v>
      </c>
      <c r="N44" s="58" t="s">
        <v>311</v>
      </c>
      <c r="O44" s="58" t="s">
        <v>275</v>
      </c>
      <c r="P44" s="72">
        <v>1500</v>
      </c>
      <c r="Q44" s="72">
        <v>1770</v>
      </c>
      <c r="R44" s="72" t="s">
        <v>135</v>
      </c>
      <c r="S44" s="72" t="s">
        <v>135</v>
      </c>
      <c r="T44" s="72" t="s">
        <v>135</v>
      </c>
      <c r="U44" s="72" t="s">
        <v>135</v>
      </c>
      <c r="V44" s="72" t="s">
        <v>135</v>
      </c>
      <c r="W44" s="72" t="s">
        <v>135</v>
      </c>
      <c r="X44" s="72" t="s">
        <v>135</v>
      </c>
      <c r="Y44" s="72" t="s">
        <v>135</v>
      </c>
      <c r="Z44" s="72" t="s">
        <v>135</v>
      </c>
      <c r="AA44" s="72">
        <v>1500</v>
      </c>
      <c r="AB44" s="72">
        <v>1770</v>
      </c>
      <c r="AC44" s="91" t="s">
        <v>108</v>
      </c>
      <c r="AD44" s="87" t="s">
        <v>112</v>
      </c>
      <c r="AE44" s="57" t="s">
        <v>135</v>
      </c>
      <c r="AF44" s="57" t="s">
        <v>146</v>
      </c>
      <c r="AG44" s="58" t="s">
        <v>580</v>
      </c>
      <c r="AH44" s="58" t="s">
        <v>231</v>
      </c>
      <c r="AI44" s="57" t="s">
        <v>135</v>
      </c>
      <c r="AJ44" s="57" t="s">
        <v>135</v>
      </c>
      <c r="AK44" s="84" t="s">
        <v>429</v>
      </c>
      <c r="AL44" s="57" t="s">
        <v>592</v>
      </c>
      <c r="AM44" s="58" t="s">
        <v>293</v>
      </c>
      <c r="AN44" s="58" t="s">
        <v>294</v>
      </c>
      <c r="AO44" s="58" t="s">
        <v>430</v>
      </c>
      <c r="AP44" s="57">
        <v>45260000000</v>
      </c>
      <c r="AQ44" s="58" t="s">
        <v>218</v>
      </c>
      <c r="AR44" s="58" t="s">
        <v>542</v>
      </c>
      <c r="AS44" s="58" t="s">
        <v>542</v>
      </c>
      <c r="AT44" s="58" t="s">
        <v>587</v>
      </c>
      <c r="AU44" s="58" t="s">
        <v>279</v>
      </c>
      <c r="AV44" s="58" t="s">
        <v>135</v>
      </c>
      <c r="AW44" s="58" t="s">
        <v>280</v>
      </c>
      <c r="AX44" s="71" t="s">
        <v>135</v>
      </c>
      <c r="AY44" s="71" t="s">
        <v>135</v>
      </c>
      <c r="AZ44" s="71" t="s">
        <v>135</v>
      </c>
      <c r="BA44" s="71" t="s">
        <v>135</v>
      </c>
      <c r="BB44" s="71" t="s">
        <v>135</v>
      </c>
      <c r="BC44" s="71" t="s">
        <v>135</v>
      </c>
      <c r="BD44" s="71" t="s">
        <v>135</v>
      </c>
      <c r="BE44" s="71" t="s">
        <v>135</v>
      </c>
      <c r="BF44" s="71" t="s">
        <v>135</v>
      </c>
      <c r="BG44" s="71" t="s">
        <v>135</v>
      </c>
      <c r="BH44" s="71" t="s">
        <v>135</v>
      </c>
      <c r="BI44" s="228"/>
    </row>
    <row r="45" spans="1:61" s="13" customFormat="1" ht="102.75" customHeight="1">
      <c r="A45" s="2" t="s">
        <v>211</v>
      </c>
      <c r="B45" s="213"/>
      <c r="C45" s="87" t="s">
        <v>112</v>
      </c>
      <c r="D45" s="88" t="s">
        <v>135</v>
      </c>
      <c r="E45" s="68" t="s">
        <v>526</v>
      </c>
      <c r="F45" s="88" t="s">
        <v>351</v>
      </c>
      <c r="G45" s="89" t="s">
        <v>352</v>
      </c>
      <c r="H45" s="15">
        <v>3</v>
      </c>
      <c r="I45" s="84" t="s">
        <v>431</v>
      </c>
      <c r="J45" s="70" t="s">
        <v>135</v>
      </c>
      <c r="K45" s="70" t="s">
        <v>271</v>
      </c>
      <c r="L45" s="58" t="s">
        <v>227</v>
      </c>
      <c r="M45" s="71" t="s">
        <v>310</v>
      </c>
      <c r="N45" s="58" t="s">
        <v>311</v>
      </c>
      <c r="O45" s="58" t="s">
        <v>275</v>
      </c>
      <c r="P45" s="72">
        <v>1500</v>
      </c>
      <c r="Q45" s="72">
        <v>1770</v>
      </c>
      <c r="R45" s="72" t="s">
        <v>135</v>
      </c>
      <c r="S45" s="72" t="s">
        <v>135</v>
      </c>
      <c r="T45" s="72" t="s">
        <v>135</v>
      </c>
      <c r="U45" s="72" t="s">
        <v>135</v>
      </c>
      <c r="V45" s="72" t="s">
        <v>135</v>
      </c>
      <c r="W45" s="72" t="s">
        <v>135</v>
      </c>
      <c r="X45" s="72" t="s">
        <v>135</v>
      </c>
      <c r="Y45" s="72" t="s">
        <v>135</v>
      </c>
      <c r="Z45" s="72" t="s">
        <v>135</v>
      </c>
      <c r="AA45" s="72">
        <v>1500</v>
      </c>
      <c r="AB45" s="72">
        <v>1770</v>
      </c>
      <c r="AC45" s="91" t="s">
        <v>108</v>
      </c>
      <c r="AD45" s="87" t="s">
        <v>112</v>
      </c>
      <c r="AE45" s="57" t="s">
        <v>135</v>
      </c>
      <c r="AF45" s="57" t="s">
        <v>146</v>
      </c>
      <c r="AG45" s="58" t="s">
        <v>580</v>
      </c>
      <c r="AH45" s="58" t="s">
        <v>231</v>
      </c>
      <c r="AI45" s="57" t="s">
        <v>135</v>
      </c>
      <c r="AJ45" s="57" t="s">
        <v>135</v>
      </c>
      <c r="AK45" s="84" t="s">
        <v>432</v>
      </c>
      <c r="AL45" s="57" t="s">
        <v>592</v>
      </c>
      <c r="AM45" s="58" t="s">
        <v>293</v>
      </c>
      <c r="AN45" s="58" t="s">
        <v>294</v>
      </c>
      <c r="AO45" s="58" t="s">
        <v>302</v>
      </c>
      <c r="AP45" s="57">
        <v>45260000000</v>
      </c>
      <c r="AQ45" s="58" t="s">
        <v>218</v>
      </c>
      <c r="AR45" s="58" t="s">
        <v>542</v>
      </c>
      <c r="AS45" s="58" t="s">
        <v>542</v>
      </c>
      <c r="AT45" s="58" t="s">
        <v>587</v>
      </c>
      <c r="AU45" s="58" t="s">
        <v>279</v>
      </c>
      <c r="AV45" s="58" t="s">
        <v>135</v>
      </c>
      <c r="AW45" s="58" t="s">
        <v>280</v>
      </c>
      <c r="AX45" s="71" t="s">
        <v>135</v>
      </c>
      <c r="AY45" s="71" t="s">
        <v>135</v>
      </c>
      <c r="AZ45" s="71" t="s">
        <v>135</v>
      </c>
      <c r="BA45" s="71" t="s">
        <v>135</v>
      </c>
      <c r="BB45" s="71" t="s">
        <v>135</v>
      </c>
      <c r="BC45" s="71" t="s">
        <v>135</v>
      </c>
      <c r="BD45" s="71" t="s">
        <v>135</v>
      </c>
      <c r="BE45" s="71" t="s">
        <v>135</v>
      </c>
      <c r="BF45" s="71" t="s">
        <v>135</v>
      </c>
      <c r="BG45" s="71" t="s">
        <v>135</v>
      </c>
      <c r="BH45" s="71" t="s">
        <v>135</v>
      </c>
      <c r="BI45" s="229"/>
    </row>
    <row r="46" spans="1:61" s="13" customFormat="1" ht="150" customHeight="1">
      <c r="A46" s="2" t="s">
        <v>211</v>
      </c>
      <c r="B46" s="210">
        <f>B43+1</f>
        <v>24</v>
      </c>
      <c r="C46" s="87" t="s">
        <v>112</v>
      </c>
      <c r="D46" s="88" t="s">
        <v>135</v>
      </c>
      <c r="E46" s="68" t="s">
        <v>526</v>
      </c>
      <c r="F46" s="189" t="s">
        <v>322</v>
      </c>
      <c r="G46" s="188" t="s">
        <v>323</v>
      </c>
      <c r="H46" s="15">
        <v>1</v>
      </c>
      <c r="I46" s="84" t="s">
        <v>521</v>
      </c>
      <c r="J46" s="70" t="s">
        <v>135</v>
      </c>
      <c r="K46" s="70" t="s">
        <v>271</v>
      </c>
      <c r="L46" s="58" t="s">
        <v>272</v>
      </c>
      <c r="M46" s="71" t="s">
        <v>273</v>
      </c>
      <c r="N46" s="58" t="s">
        <v>274</v>
      </c>
      <c r="O46" s="58" t="s">
        <v>275</v>
      </c>
      <c r="P46" s="72">
        <v>631.51</v>
      </c>
      <c r="Q46" s="72">
        <v>745.18</v>
      </c>
      <c r="R46" s="72">
        <v>489.39</v>
      </c>
      <c r="S46" s="72" t="s">
        <v>597</v>
      </c>
      <c r="T46" s="162">
        <v>1.0880000000000001</v>
      </c>
      <c r="U46" s="162">
        <v>1.0680000000000001</v>
      </c>
      <c r="V46" s="162">
        <v>1.0720000000000001</v>
      </c>
      <c r="W46" s="96">
        <v>1.07</v>
      </c>
      <c r="X46" s="163">
        <v>0.9</v>
      </c>
      <c r="Y46" s="72">
        <v>587.05999999999995</v>
      </c>
      <c r="Z46" s="72">
        <v>692.73</v>
      </c>
      <c r="AA46" s="72">
        <v>587.05999999999995</v>
      </c>
      <c r="AB46" s="72">
        <v>692.73</v>
      </c>
      <c r="AC46" s="91" t="s">
        <v>108</v>
      </c>
      <c r="AD46" s="87" t="s">
        <v>112</v>
      </c>
      <c r="AE46" s="57" t="s">
        <v>135</v>
      </c>
      <c r="AF46" s="57" t="s">
        <v>146</v>
      </c>
      <c r="AG46" s="58" t="s">
        <v>580</v>
      </c>
      <c r="AH46" s="58" t="s">
        <v>231</v>
      </c>
      <c r="AI46" s="57" t="s">
        <v>135</v>
      </c>
      <c r="AJ46" s="57" t="s">
        <v>135</v>
      </c>
      <c r="AK46" s="84" t="s">
        <v>434</v>
      </c>
      <c r="AL46" s="57" t="s">
        <v>592</v>
      </c>
      <c r="AM46" s="58" t="s">
        <v>413</v>
      </c>
      <c r="AN46" s="58" t="s">
        <v>163</v>
      </c>
      <c r="AO46" s="58" t="s">
        <v>435</v>
      </c>
      <c r="AP46" s="57">
        <v>45260000000</v>
      </c>
      <c r="AQ46" s="58" t="s">
        <v>218</v>
      </c>
      <c r="AR46" s="58" t="s">
        <v>542</v>
      </c>
      <c r="AS46" s="58" t="s">
        <v>542</v>
      </c>
      <c r="AT46" s="58" t="s">
        <v>578</v>
      </c>
      <c r="AU46" s="58" t="s">
        <v>279</v>
      </c>
      <c r="AV46" s="58" t="s">
        <v>135</v>
      </c>
      <c r="AW46" s="58" t="s">
        <v>280</v>
      </c>
      <c r="AX46" s="58" t="s">
        <v>135</v>
      </c>
      <c r="AY46" s="58" t="s">
        <v>217</v>
      </c>
      <c r="AZ46" s="58" t="s">
        <v>135</v>
      </c>
      <c r="BA46" s="84" t="s">
        <v>433</v>
      </c>
      <c r="BB46" s="71" t="s">
        <v>282</v>
      </c>
      <c r="BC46" s="58" t="s">
        <v>578</v>
      </c>
      <c r="BD46" s="72">
        <v>745.18</v>
      </c>
      <c r="BE46" s="58"/>
      <c r="BF46" s="58"/>
      <c r="BG46" s="58"/>
      <c r="BH46" s="71" t="s">
        <v>280</v>
      </c>
      <c r="BI46" s="227" t="s">
        <v>436</v>
      </c>
    </row>
    <row r="47" spans="1:61" s="13" customFormat="1" ht="156.75" customHeight="1">
      <c r="A47" s="2" t="s">
        <v>211</v>
      </c>
      <c r="B47" s="245"/>
      <c r="C47" s="87" t="s">
        <v>112</v>
      </c>
      <c r="D47" s="88" t="s">
        <v>135</v>
      </c>
      <c r="E47" s="68" t="s">
        <v>526</v>
      </c>
      <c r="F47" s="189" t="s">
        <v>322</v>
      </c>
      <c r="G47" s="188" t="s">
        <v>323</v>
      </c>
      <c r="H47" s="15">
        <v>2</v>
      </c>
      <c r="I47" s="84" t="s">
        <v>520</v>
      </c>
      <c r="J47" s="70" t="s">
        <v>135</v>
      </c>
      <c r="K47" s="70" t="s">
        <v>271</v>
      </c>
      <c r="L47" s="58" t="s">
        <v>272</v>
      </c>
      <c r="M47" s="71" t="s">
        <v>273</v>
      </c>
      <c r="N47" s="58" t="s">
        <v>274</v>
      </c>
      <c r="O47" s="58" t="s">
        <v>275</v>
      </c>
      <c r="P47" s="72">
        <v>354.47</v>
      </c>
      <c r="Q47" s="72">
        <v>418.28</v>
      </c>
      <c r="R47" s="72">
        <v>309.02999999999997</v>
      </c>
      <c r="S47" s="72" t="s">
        <v>597</v>
      </c>
      <c r="T47" s="162">
        <v>1.0880000000000001</v>
      </c>
      <c r="U47" s="162">
        <v>1.0680000000000001</v>
      </c>
      <c r="V47" s="162">
        <v>1.0720000000000001</v>
      </c>
      <c r="W47" s="96">
        <v>1.07</v>
      </c>
      <c r="X47" s="163">
        <v>0.9</v>
      </c>
      <c r="Y47" s="72">
        <v>331.27</v>
      </c>
      <c r="Z47" s="72">
        <v>390.9</v>
      </c>
      <c r="AA47" s="72">
        <v>331.27</v>
      </c>
      <c r="AB47" s="72">
        <v>390.9</v>
      </c>
      <c r="AC47" s="91" t="s">
        <v>108</v>
      </c>
      <c r="AD47" s="87" t="s">
        <v>112</v>
      </c>
      <c r="AE47" s="57" t="s">
        <v>135</v>
      </c>
      <c r="AF47" s="57" t="s">
        <v>146</v>
      </c>
      <c r="AG47" s="58" t="s">
        <v>580</v>
      </c>
      <c r="AH47" s="58" t="s">
        <v>231</v>
      </c>
      <c r="AI47" s="57" t="s">
        <v>135</v>
      </c>
      <c r="AJ47" s="57" t="s">
        <v>135</v>
      </c>
      <c r="AK47" s="84" t="s">
        <v>438</v>
      </c>
      <c r="AL47" s="57" t="s">
        <v>592</v>
      </c>
      <c r="AM47" s="58" t="s">
        <v>413</v>
      </c>
      <c r="AN47" s="58" t="s">
        <v>163</v>
      </c>
      <c r="AO47" s="58" t="s">
        <v>439</v>
      </c>
      <c r="AP47" s="57">
        <v>45260000000</v>
      </c>
      <c r="AQ47" s="58" t="s">
        <v>218</v>
      </c>
      <c r="AR47" s="58" t="s">
        <v>542</v>
      </c>
      <c r="AS47" s="58" t="s">
        <v>542</v>
      </c>
      <c r="AT47" s="58" t="s">
        <v>578</v>
      </c>
      <c r="AU47" s="58" t="s">
        <v>279</v>
      </c>
      <c r="AV47" s="58" t="s">
        <v>135</v>
      </c>
      <c r="AW47" s="58" t="s">
        <v>280</v>
      </c>
      <c r="AX47" s="58" t="s">
        <v>135</v>
      </c>
      <c r="AY47" s="58" t="s">
        <v>217</v>
      </c>
      <c r="AZ47" s="58" t="s">
        <v>135</v>
      </c>
      <c r="BA47" s="84" t="s">
        <v>437</v>
      </c>
      <c r="BB47" s="71" t="s">
        <v>282</v>
      </c>
      <c r="BC47" s="58" t="s">
        <v>578</v>
      </c>
      <c r="BD47" s="72">
        <v>418.28</v>
      </c>
      <c r="BE47" s="58"/>
      <c r="BF47" s="58"/>
      <c r="BG47" s="58"/>
      <c r="BH47" s="71" t="s">
        <v>280</v>
      </c>
      <c r="BI47" s="228"/>
    </row>
    <row r="48" spans="1:61" s="13" customFormat="1" ht="203.25" customHeight="1">
      <c r="A48" s="2" t="s">
        <v>211</v>
      </c>
      <c r="B48" s="213"/>
      <c r="C48" s="87" t="s">
        <v>112</v>
      </c>
      <c r="D48" s="88" t="s">
        <v>135</v>
      </c>
      <c r="E48" s="68" t="s">
        <v>526</v>
      </c>
      <c r="F48" s="189" t="s">
        <v>322</v>
      </c>
      <c r="G48" s="188" t="s">
        <v>323</v>
      </c>
      <c r="H48" s="15">
        <v>3</v>
      </c>
      <c r="I48" s="84" t="s">
        <v>522</v>
      </c>
      <c r="J48" s="70" t="s">
        <v>135</v>
      </c>
      <c r="K48" s="70" t="s">
        <v>271</v>
      </c>
      <c r="L48" s="58" t="s">
        <v>272</v>
      </c>
      <c r="M48" s="71" t="s">
        <v>273</v>
      </c>
      <c r="N48" s="58" t="s">
        <v>274</v>
      </c>
      <c r="O48" s="58" t="s">
        <v>275</v>
      </c>
      <c r="P48" s="72">
        <v>464.05</v>
      </c>
      <c r="Q48" s="72">
        <v>547.58000000000004</v>
      </c>
      <c r="R48" s="72">
        <v>360.97</v>
      </c>
      <c r="S48" s="72" t="s">
        <v>597</v>
      </c>
      <c r="T48" s="162">
        <v>1.0880000000000001</v>
      </c>
      <c r="U48" s="162">
        <v>1.0680000000000001</v>
      </c>
      <c r="V48" s="162">
        <v>1.0720000000000001</v>
      </c>
      <c r="W48" s="96">
        <v>1.07</v>
      </c>
      <c r="X48" s="163">
        <v>0.9</v>
      </c>
      <c r="Y48" s="72">
        <v>433</v>
      </c>
      <c r="Z48" s="72">
        <v>510.94</v>
      </c>
      <c r="AA48" s="72">
        <v>433</v>
      </c>
      <c r="AB48" s="72">
        <v>510.94</v>
      </c>
      <c r="AC48" s="91" t="s">
        <v>108</v>
      </c>
      <c r="AD48" s="87" t="s">
        <v>112</v>
      </c>
      <c r="AE48" s="57" t="s">
        <v>135</v>
      </c>
      <c r="AF48" s="57" t="s">
        <v>146</v>
      </c>
      <c r="AG48" s="58" t="s">
        <v>580</v>
      </c>
      <c r="AH48" s="58" t="s">
        <v>231</v>
      </c>
      <c r="AI48" s="57" t="s">
        <v>135</v>
      </c>
      <c r="AJ48" s="57" t="s">
        <v>135</v>
      </c>
      <c r="AK48" s="84" t="s">
        <v>441</v>
      </c>
      <c r="AL48" s="57" t="s">
        <v>592</v>
      </c>
      <c r="AM48" s="58" t="s">
        <v>413</v>
      </c>
      <c r="AN48" s="58" t="s">
        <v>163</v>
      </c>
      <c r="AO48" s="58" t="s">
        <v>414</v>
      </c>
      <c r="AP48" s="57">
        <v>45260000000</v>
      </c>
      <c r="AQ48" s="58" t="s">
        <v>218</v>
      </c>
      <c r="AR48" s="58" t="s">
        <v>542</v>
      </c>
      <c r="AS48" s="58" t="s">
        <v>542</v>
      </c>
      <c r="AT48" s="58" t="s">
        <v>578</v>
      </c>
      <c r="AU48" s="58" t="s">
        <v>279</v>
      </c>
      <c r="AV48" s="58" t="s">
        <v>135</v>
      </c>
      <c r="AW48" s="58" t="s">
        <v>280</v>
      </c>
      <c r="AX48" s="58"/>
      <c r="AY48" s="58" t="s">
        <v>217</v>
      </c>
      <c r="AZ48" s="58" t="s">
        <v>135</v>
      </c>
      <c r="BA48" s="84" t="s">
        <v>440</v>
      </c>
      <c r="BB48" s="71" t="s">
        <v>282</v>
      </c>
      <c r="BC48" s="58" t="s">
        <v>578</v>
      </c>
      <c r="BD48" s="72">
        <v>547.58000000000004</v>
      </c>
      <c r="BE48" s="19" t="s">
        <v>135</v>
      </c>
      <c r="BF48" s="19" t="s">
        <v>135</v>
      </c>
      <c r="BG48" s="19" t="s">
        <v>135</v>
      </c>
      <c r="BH48" s="71" t="s">
        <v>280</v>
      </c>
      <c r="BI48" s="229"/>
    </row>
    <row r="49" spans="1:61" s="13" customFormat="1" ht="23.25" customHeight="1">
      <c r="A49" s="230" t="s">
        <v>442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2"/>
      <c r="M49" s="190"/>
      <c r="N49" s="190"/>
      <c r="O49" s="190"/>
      <c r="P49" s="103">
        <f>SUM(P41:P48)</f>
        <v>8925.89</v>
      </c>
      <c r="Q49" s="103">
        <f>SUM(Q41:Q48)</f>
        <v>10532.550000000001</v>
      </c>
      <c r="R49" s="103"/>
      <c r="S49" s="103"/>
      <c r="T49" s="103"/>
      <c r="U49" s="103"/>
      <c r="V49" s="103"/>
      <c r="W49" s="103"/>
      <c r="X49" s="103"/>
      <c r="Y49" s="103"/>
      <c r="Z49" s="103"/>
      <c r="AA49" s="103">
        <f>SUM(AA41:AA48)</f>
        <v>8795.99</v>
      </c>
      <c r="AB49" s="103">
        <f>SUM(AB41:AB48)</f>
        <v>10379.27</v>
      </c>
      <c r="AC49" s="103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233"/>
      <c r="AS49" s="231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2"/>
    </row>
    <row r="50" spans="1:61" s="13" customFormat="1" ht="21.75" customHeight="1">
      <c r="A50" s="203" t="s">
        <v>443</v>
      </c>
      <c r="B50" s="204"/>
      <c r="C50" s="204"/>
      <c r="D50" s="204"/>
      <c r="E50" s="204"/>
      <c r="F50" s="204"/>
      <c r="G50" s="204"/>
      <c r="H50" s="204"/>
      <c r="I50" s="204"/>
      <c r="J50" s="186"/>
      <c r="K50" s="186"/>
      <c r="L50" s="193"/>
      <c r="M50" s="193"/>
      <c r="N50" s="193"/>
      <c r="O50" s="193"/>
      <c r="P50" s="105">
        <f>SUM(P26+P34+P40+P49)</f>
        <v>104511.99999999999</v>
      </c>
      <c r="Q50" s="105">
        <f>SUM(Q26+Q34+Q40+Q49)</f>
        <v>123313.12000000001</v>
      </c>
      <c r="R50" s="105"/>
      <c r="S50" s="105"/>
      <c r="T50" s="105"/>
      <c r="U50" s="105"/>
      <c r="V50" s="105"/>
      <c r="W50" s="105"/>
      <c r="X50" s="105"/>
      <c r="Y50" s="105"/>
      <c r="Z50" s="105"/>
      <c r="AA50" s="105">
        <f>SUM(AA26+AA34+AA40+AA49)</f>
        <v>97089.64</v>
      </c>
      <c r="AB50" s="105">
        <f>SUM(AB26+AB34+AB40+AB49)</f>
        <v>114565.77</v>
      </c>
      <c r="AC50" s="105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250"/>
      <c r="AS50" s="263"/>
      <c r="AT50" s="263"/>
      <c r="AU50" s="263"/>
      <c r="AV50" s="263"/>
      <c r="AW50" s="263"/>
      <c r="AX50" s="263"/>
      <c r="AY50" s="263"/>
      <c r="AZ50" s="263"/>
      <c r="BA50" s="263"/>
      <c r="BB50" s="263"/>
      <c r="BC50" s="263"/>
      <c r="BD50" s="263"/>
      <c r="BE50" s="263"/>
      <c r="BF50" s="263"/>
      <c r="BG50" s="263"/>
      <c r="BH50" s="263"/>
      <c r="BI50" s="264"/>
    </row>
    <row r="51" spans="1:61" s="13" customFormat="1" ht="23.25" customHeight="1">
      <c r="A51" s="107" t="s">
        <v>123</v>
      </c>
      <c r="B51" s="108"/>
      <c r="C51" s="108"/>
      <c r="D51" s="108"/>
      <c r="E51" s="108"/>
      <c r="F51" s="108"/>
      <c r="G51" s="108"/>
      <c r="H51" s="108"/>
      <c r="I51" s="108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</row>
    <row r="52" spans="1:61" s="13" customFormat="1" ht="72" customHeight="1">
      <c r="A52" s="122" t="s">
        <v>210</v>
      </c>
      <c r="B52" s="66">
        <f>B46+1</f>
        <v>25</v>
      </c>
      <c r="C52" s="57" t="s">
        <v>112</v>
      </c>
      <c r="D52" s="88" t="s">
        <v>135</v>
      </c>
      <c r="E52" s="51" t="s">
        <v>252</v>
      </c>
      <c r="F52" s="66" t="s">
        <v>259</v>
      </c>
      <c r="G52" s="66">
        <v>6420090</v>
      </c>
      <c r="H52" s="122"/>
      <c r="I52" s="192" t="s">
        <v>234</v>
      </c>
      <c r="J52" s="94" t="s">
        <v>135</v>
      </c>
      <c r="K52" s="58" t="s">
        <v>200</v>
      </c>
      <c r="L52" s="57" t="s">
        <v>233</v>
      </c>
      <c r="M52" s="51" t="s">
        <v>253</v>
      </c>
      <c r="N52" s="58" t="s">
        <v>256</v>
      </c>
      <c r="O52" s="140" t="s">
        <v>243</v>
      </c>
      <c r="P52" s="141">
        <v>944.33</v>
      </c>
      <c r="Q52" s="141">
        <f>P52*1.18</f>
        <v>1114.3094000000001</v>
      </c>
      <c r="R52" s="94" t="s">
        <v>135</v>
      </c>
      <c r="S52" s="94" t="s">
        <v>135</v>
      </c>
      <c r="T52" s="94" t="s">
        <v>135</v>
      </c>
      <c r="U52" s="94" t="s">
        <v>135</v>
      </c>
      <c r="V52" s="94" t="s">
        <v>135</v>
      </c>
      <c r="W52" s="94" t="s">
        <v>135</v>
      </c>
      <c r="X52" s="94" t="s">
        <v>135</v>
      </c>
      <c r="Y52" s="94" t="s">
        <v>135</v>
      </c>
      <c r="Z52" s="94" t="s">
        <v>135</v>
      </c>
      <c r="AA52" s="141">
        <v>944.33</v>
      </c>
      <c r="AB52" s="141">
        <f>AA52*1.18</f>
        <v>1114.3094000000001</v>
      </c>
      <c r="AC52" s="51" t="s">
        <v>108</v>
      </c>
      <c r="AD52" s="57" t="s">
        <v>112</v>
      </c>
      <c r="AE52" s="25" t="s">
        <v>135</v>
      </c>
      <c r="AF52" s="66" t="s">
        <v>146</v>
      </c>
      <c r="AG52" s="66" t="s">
        <v>624</v>
      </c>
      <c r="AH52" s="66" t="s">
        <v>625</v>
      </c>
      <c r="AI52" s="19" t="s">
        <v>135</v>
      </c>
      <c r="AJ52" s="19" t="s">
        <v>135</v>
      </c>
      <c r="AK52" s="192" t="s">
        <v>234</v>
      </c>
      <c r="AL52" s="57" t="s">
        <v>592</v>
      </c>
      <c r="AM52" s="94" t="s">
        <v>135</v>
      </c>
      <c r="AN52" s="94" t="s">
        <v>135</v>
      </c>
      <c r="AO52" s="94" t="s">
        <v>135</v>
      </c>
      <c r="AP52" s="66">
        <v>45260000000</v>
      </c>
      <c r="AQ52" s="58" t="s">
        <v>218</v>
      </c>
      <c r="AR52" s="66" t="s">
        <v>626</v>
      </c>
      <c r="AS52" s="66" t="s">
        <v>626</v>
      </c>
      <c r="AT52" s="58" t="s">
        <v>567</v>
      </c>
      <c r="AU52" s="58" t="s">
        <v>143</v>
      </c>
      <c r="AV52" s="94" t="s">
        <v>135</v>
      </c>
      <c r="AW52" s="66" t="s">
        <v>219</v>
      </c>
      <c r="AX52" s="94" t="s">
        <v>135</v>
      </c>
      <c r="AY52" s="94" t="s">
        <v>135</v>
      </c>
      <c r="AZ52" s="94" t="s">
        <v>135</v>
      </c>
      <c r="BA52" s="94" t="s">
        <v>135</v>
      </c>
      <c r="BB52" s="94" t="s">
        <v>135</v>
      </c>
      <c r="BC52" s="94" t="s">
        <v>135</v>
      </c>
      <c r="BD52" s="94" t="s">
        <v>135</v>
      </c>
      <c r="BE52" s="94" t="s">
        <v>135</v>
      </c>
      <c r="BF52" s="94" t="s">
        <v>135</v>
      </c>
      <c r="BG52" s="94" t="s">
        <v>135</v>
      </c>
      <c r="BH52" s="94" t="s">
        <v>135</v>
      </c>
      <c r="BI52" s="2"/>
    </row>
    <row r="53" spans="1:61" s="13" customFormat="1" ht="78.75" customHeight="1">
      <c r="A53" s="122" t="s">
        <v>210</v>
      </c>
      <c r="B53" s="98">
        <f>B52+1</f>
        <v>26</v>
      </c>
      <c r="C53" s="57" t="s">
        <v>112</v>
      </c>
      <c r="D53" s="88" t="s">
        <v>135</v>
      </c>
      <c r="E53" s="51" t="s">
        <v>252</v>
      </c>
      <c r="F53" s="123" t="s">
        <v>262</v>
      </c>
      <c r="G53" s="66">
        <v>6420090</v>
      </c>
      <c r="H53" s="122"/>
      <c r="I53" s="192" t="s">
        <v>235</v>
      </c>
      <c r="J53" s="94" t="s">
        <v>135</v>
      </c>
      <c r="K53" s="58" t="s">
        <v>200</v>
      </c>
      <c r="L53" s="57" t="s">
        <v>236</v>
      </c>
      <c r="M53" s="51" t="s">
        <v>254</v>
      </c>
      <c r="N53" s="58" t="s">
        <v>256</v>
      </c>
      <c r="O53" s="140" t="s">
        <v>243</v>
      </c>
      <c r="P53" s="141">
        <v>444.25</v>
      </c>
      <c r="Q53" s="141">
        <f>P53*1.18</f>
        <v>524.21499999999992</v>
      </c>
      <c r="R53" s="94" t="s">
        <v>135</v>
      </c>
      <c r="S53" s="94" t="s">
        <v>135</v>
      </c>
      <c r="T53" s="94" t="s">
        <v>135</v>
      </c>
      <c r="U53" s="94" t="s">
        <v>135</v>
      </c>
      <c r="V53" s="94" t="s">
        <v>135</v>
      </c>
      <c r="W53" s="94" t="s">
        <v>135</v>
      </c>
      <c r="X53" s="94" t="s">
        <v>135</v>
      </c>
      <c r="Y53" s="94" t="s">
        <v>135</v>
      </c>
      <c r="Z53" s="94" t="s">
        <v>135</v>
      </c>
      <c r="AA53" s="141">
        <v>444.25</v>
      </c>
      <c r="AB53" s="141">
        <f>AA53*1.18</f>
        <v>524.21499999999992</v>
      </c>
      <c r="AC53" s="51" t="s">
        <v>108</v>
      </c>
      <c r="AD53" s="57" t="s">
        <v>112</v>
      </c>
      <c r="AE53" s="94" t="s">
        <v>135</v>
      </c>
      <c r="AF53" s="66" t="s">
        <v>146</v>
      </c>
      <c r="AG53" s="66" t="s">
        <v>624</v>
      </c>
      <c r="AH53" s="66" t="s">
        <v>625</v>
      </c>
      <c r="AI53" s="19" t="s">
        <v>135</v>
      </c>
      <c r="AJ53" s="19" t="s">
        <v>135</v>
      </c>
      <c r="AK53" s="192" t="s">
        <v>235</v>
      </c>
      <c r="AL53" s="57" t="s">
        <v>592</v>
      </c>
      <c r="AM53" s="94" t="s">
        <v>135</v>
      </c>
      <c r="AN53" s="94" t="s">
        <v>135</v>
      </c>
      <c r="AO53" s="94" t="s">
        <v>135</v>
      </c>
      <c r="AP53" s="66">
        <v>45260000000</v>
      </c>
      <c r="AQ53" s="58" t="s">
        <v>218</v>
      </c>
      <c r="AR53" s="66" t="s">
        <v>626</v>
      </c>
      <c r="AS53" s="66" t="s">
        <v>626</v>
      </c>
      <c r="AT53" s="58" t="s">
        <v>567</v>
      </c>
      <c r="AU53" s="58" t="s">
        <v>143</v>
      </c>
      <c r="AV53" s="94" t="s">
        <v>135</v>
      </c>
      <c r="AW53" s="66" t="s">
        <v>219</v>
      </c>
      <c r="AX53" s="94" t="s">
        <v>135</v>
      </c>
      <c r="AY53" s="94" t="s">
        <v>135</v>
      </c>
      <c r="AZ53" s="94" t="s">
        <v>135</v>
      </c>
      <c r="BA53" s="94" t="s">
        <v>135</v>
      </c>
      <c r="BB53" s="94" t="s">
        <v>135</v>
      </c>
      <c r="BC53" s="94" t="s">
        <v>135</v>
      </c>
      <c r="BD53" s="94" t="s">
        <v>135</v>
      </c>
      <c r="BE53" s="94" t="s">
        <v>135</v>
      </c>
      <c r="BF53" s="94" t="s">
        <v>135</v>
      </c>
      <c r="BG53" s="94" t="s">
        <v>135</v>
      </c>
      <c r="BH53" s="94" t="s">
        <v>135</v>
      </c>
      <c r="BI53" s="2"/>
    </row>
    <row r="54" spans="1:61" s="13" customFormat="1" ht="91.5" customHeight="1">
      <c r="A54" s="122" t="s">
        <v>210</v>
      </c>
      <c r="B54" s="66">
        <f>B53+1</f>
        <v>27</v>
      </c>
      <c r="C54" s="57" t="s">
        <v>112</v>
      </c>
      <c r="D54" s="88" t="s">
        <v>135</v>
      </c>
      <c r="E54" s="22" t="s">
        <v>252</v>
      </c>
      <c r="F54" s="195" t="s">
        <v>259</v>
      </c>
      <c r="G54" s="20">
        <v>6420090</v>
      </c>
      <c r="H54" s="122"/>
      <c r="I54" s="192" t="s">
        <v>237</v>
      </c>
      <c r="J54" s="19" t="s">
        <v>135</v>
      </c>
      <c r="K54" s="58" t="s">
        <v>200</v>
      </c>
      <c r="L54" s="57" t="s">
        <v>236</v>
      </c>
      <c r="M54" s="22" t="s">
        <v>255</v>
      </c>
      <c r="N54" s="58" t="s">
        <v>256</v>
      </c>
      <c r="O54" s="62" t="s">
        <v>243</v>
      </c>
      <c r="P54" s="56">
        <v>960</v>
      </c>
      <c r="Q54" s="56">
        <f>P54*1.18</f>
        <v>1132.8</v>
      </c>
      <c r="R54" s="94" t="s">
        <v>135</v>
      </c>
      <c r="S54" s="94" t="s">
        <v>135</v>
      </c>
      <c r="T54" s="94" t="s">
        <v>135</v>
      </c>
      <c r="U54" s="94" t="s">
        <v>135</v>
      </c>
      <c r="V54" s="94" t="s">
        <v>135</v>
      </c>
      <c r="W54" s="94" t="s">
        <v>135</v>
      </c>
      <c r="X54" s="94" t="s">
        <v>135</v>
      </c>
      <c r="Y54" s="94" t="s">
        <v>135</v>
      </c>
      <c r="Z54" s="94" t="s">
        <v>135</v>
      </c>
      <c r="AA54" s="56">
        <v>960</v>
      </c>
      <c r="AB54" s="56">
        <f>AA54*1.18</f>
        <v>1132.8</v>
      </c>
      <c r="AC54" s="51" t="s">
        <v>108</v>
      </c>
      <c r="AD54" s="57" t="s">
        <v>112</v>
      </c>
      <c r="AE54" s="19" t="s">
        <v>135</v>
      </c>
      <c r="AF54" s="20" t="s">
        <v>146</v>
      </c>
      <c r="AG54" s="22" t="s">
        <v>127</v>
      </c>
      <c r="AH54" s="22" t="s">
        <v>136</v>
      </c>
      <c r="AI54" s="19" t="s">
        <v>135</v>
      </c>
      <c r="AJ54" s="19" t="s">
        <v>135</v>
      </c>
      <c r="AK54" s="192" t="s">
        <v>237</v>
      </c>
      <c r="AL54" s="57" t="s">
        <v>592</v>
      </c>
      <c r="AM54" s="19" t="s">
        <v>135</v>
      </c>
      <c r="AN54" s="19" t="s">
        <v>135</v>
      </c>
      <c r="AO54" s="19" t="s">
        <v>135</v>
      </c>
      <c r="AP54" s="20">
        <v>45260000000</v>
      </c>
      <c r="AQ54" s="58" t="s">
        <v>218</v>
      </c>
      <c r="AR54" s="58" t="s">
        <v>589</v>
      </c>
      <c r="AS54" s="58" t="s">
        <v>589</v>
      </c>
      <c r="AT54" s="58" t="s">
        <v>588</v>
      </c>
      <c r="AU54" s="58" t="s">
        <v>143</v>
      </c>
      <c r="AV54" s="19" t="s">
        <v>135</v>
      </c>
      <c r="AW54" s="20" t="s">
        <v>219</v>
      </c>
      <c r="AX54" s="19" t="s">
        <v>135</v>
      </c>
      <c r="AY54" s="19" t="s">
        <v>135</v>
      </c>
      <c r="AZ54" s="19" t="s">
        <v>135</v>
      </c>
      <c r="BA54" s="19" t="s">
        <v>135</v>
      </c>
      <c r="BB54" s="19" t="s">
        <v>135</v>
      </c>
      <c r="BC54" s="19" t="s">
        <v>135</v>
      </c>
      <c r="BD54" s="19" t="s">
        <v>135</v>
      </c>
      <c r="BE54" s="19" t="s">
        <v>135</v>
      </c>
      <c r="BF54" s="19" t="s">
        <v>135</v>
      </c>
      <c r="BG54" s="19" t="s">
        <v>135</v>
      </c>
      <c r="BH54" s="19" t="s">
        <v>135</v>
      </c>
      <c r="BI54" s="2"/>
    </row>
    <row r="55" spans="1:61" s="13" customFormat="1" ht="79.5" customHeight="1">
      <c r="A55" s="122" t="s">
        <v>210</v>
      </c>
      <c r="B55" s="66">
        <f>B54+1</f>
        <v>28</v>
      </c>
      <c r="C55" s="57" t="s">
        <v>112</v>
      </c>
      <c r="D55" s="88" t="s">
        <v>135</v>
      </c>
      <c r="E55" s="22" t="s">
        <v>252</v>
      </c>
      <c r="F55" s="123" t="s">
        <v>260</v>
      </c>
      <c r="G55" s="195">
        <v>5235020</v>
      </c>
      <c r="H55" s="122"/>
      <c r="I55" s="192" t="s">
        <v>557</v>
      </c>
      <c r="J55" s="19" t="s">
        <v>135</v>
      </c>
      <c r="K55" s="22" t="s">
        <v>244</v>
      </c>
      <c r="L55" s="57" t="s">
        <v>103</v>
      </c>
      <c r="M55" s="22" t="s">
        <v>245</v>
      </c>
      <c r="N55" s="58" t="s">
        <v>257</v>
      </c>
      <c r="O55" s="62" t="s">
        <v>243</v>
      </c>
      <c r="P55" s="56">
        <v>1500</v>
      </c>
      <c r="Q55" s="56">
        <f>P55*1.18</f>
        <v>1770</v>
      </c>
      <c r="R55" s="94" t="s">
        <v>135</v>
      </c>
      <c r="S55" s="94" t="s">
        <v>135</v>
      </c>
      <c r="T55" s="94" t="s">
        <v>135</v>
      </c>
      <c r="U55" s="94" t="s">
        <v>135</v>
      </c>
      <c r="V55" s="94" t="s">
        <v>135</v>
      </c>
      <c r="W55" s="94" t="s">
        <v>135</v>
      </c>
      <c r="X55" s="94" t="s">
        <v>135</v>
      </c>
      <c r="Y55" s="94" t="s">
        <v>135</v>
      </c>
      <c r="Z55" s="94" t="s">
        <v>135</v>
      </c>
      <c r="AA55" s="56">
        <v>1500</v>
      </c>
      <c r="AB55" s="56">
        <f>AA55*1.18</f>
        <v>1770</v>
      </c>
      <c r="AC55" s="51" t="s">
        <v>108</v>
      </c>
      <c r="AD55" s="57" t="s">
        <v>112</v>
      </c>
      <c r="AE55" s="19" t="s">
        <v>135</v>
      </c>
      <c r="AF55" s="20" t="s">
        <v>146</v>
      </c>
      <c r="AG55" s="92" t="s">
        <v>542</v>
      </c>
      <c r="AH55" s="22" t="s">
        <v>132</v>
      </c>
      <c r="AI55" s="19" t="s">
        <v>135</v>
      </c>
      <c r="AJ55" s="19" t="s">
        <v>135</v>
      </c>
      <c r="AK55" s="192" t="s">
        <v>557</v>
      </c>
      <c r="AL55" s="57" t="s">
        <v>592</v>
      </c>
      <c r="AM55" s="19" t="s">
        <v>135</v>
      </c>
      <c r="AN55" s="19" t="s">
        <v>135</v>
      </c>
      <c r="AO55" s="19" t="s">
        <v>135</v>
      </c>
      <c r="AP55" s="20">
        <v>45260000000</v>
      </c>
      <c r="AQ55" s="58" t="s">
        <v>218</v>
      </c>
      <c r="AR55" s="58" t="s">
        <v>582</v>
      </c>
      <c r="AS55" s="58" t="s">
        <v>582</v>
      </c>
      <c r="AT55" s="58" t="s">
        <v>582</v>
      </c>
      <c r="AU55" s="58" t="s">
        <v>217</v>
      </c>
      <c r="AV55" s="19" t="s">
        <v>135</v>
      </c>
      <c r="AW55" s="20" t="s">
        <v>219</v>
      </c>
      <c r="AX55" s="19" t="s">
        <v>135</v>
      </c>
      <c r="AY55" s="19" t="s">
        <v>135</v>
      </c>
      <c r="AZ55" s="19" t="s">
        <v>135</v>
      </c>
      <c r="BA55" s="19" t="s">
        <v>135</v>
      </c>
      <c r="BB55" s="19" t="s">
        <v>135</v>
      </c>
      <c r="BC55" s="19" t="s">
        <v>135</v>
      </c>
      <c r="BD55" s="19" t="s">
        <v>135</v>
      </c>
      <c r="BE55" s="19" t="s">
        <v>135</v>
      </c>
      <c r="BF55" s="19" t="s">
        <v>135</v>
      </c>
      <c r="BG55" s="19" t="s">
        <v>135</v>
      </c>
      <c r="BH55" s="19" t="s">
        <v>135</v>
      </c>
      <c r="BI55" s="2"/>
    </row>
    <row r="56" spans="1:61" s="13" customFormat="1" ht="155.25" customHeight="1">
      <c r="A56" s="122" t="s">
        <v>210</v>
      </c>
      <c r="B56" s="66">
        <f>B55+1</f>
        <v>29</v>
      </c>
      <c r="C56" s="57" t="s">
        <v>112</v>
      </c>
      <c r="D56" s="88" t="s">
        <v>135</v>
      </c>
      <c r="E56" s="22" t="s">
        <v>252</v>
      </c>
      <c r="F56" s="123" t="s">
        <v>261</v>
      </c>
      <c r="G56" s="123">
        <v>5235020</v>
      </c>
      <c r="H56" s="122"/>
      <c r="I56" s="192" t="s">
        <v>240</v>
      </c>
      <c r="J56" s="19" t="s">
        <v>135</v>
      </c>
      <c r="K56" s="22" t="s">
        <v>244</v>
      </c>
      <c r="L56" s="57" t="s">
        <v>103</v>
      </c>
      <c r="M56" s="64" t="s">
        <v>246</v>
      </c>
      <c r="N56" s="50" t="s">
        <v>191</v>
      </c>
      <c r="O56" s="62" t="s">
        <v>243</v>
      </c>
      <c r="P56" s="56">
        <v>2392</v>
      </c>
      <c r="Q56" s="56">
        <f>P56*1.18</f>
        <v>2822.56</v>
      </c>
      <c r="R56" s="94" t="s">
        <v>135</v>
      </c>
      <c r="S56" s="94" t="s">
        <v>135</v>
      </c>
      <c r="T56" s="94" t="s">
        <v>135</v>
      </c>
      <c r="U56" s="94" t="s">
        <v>135</v>
      </c>
      <c r="V56" s="94" t="s">
        <v>135</v>
      </c>
      <c r="W56" s="94" t="s">
        <v>135</v>
      </c>
      <c r="X56" s="94" t="s">
        <v>135</v>
      </c>
      <c r="Y56" s="94" t="s">
        <v>135</v>
      </c>
      <c r="Z56" s="94" t="s">
        <v>135</v>
      </c>
      <c r="AA56" s="56">
        <v>2392</v>
      </c>
      <c r="AB56" s="56">
        <f>AA56*1.18</f>
        <v>2822.56</v>
      </c>
      <c r="AC56" s="51" t="s">
        <v>108</v>
      </c>
      <c r="AD56" s="57" t="s">
        <v>112</v>
      </c>
      <c r="AE56" s="19" t="s">
        <v>135</v>
      </c>
      <c r="AF56" s="20" t="s">
        <v>146</v>
      </c>
      <c r="AG56" s="58" t="s">
        <v>582</v>
      </c>
      <c r="AH56" s="22" t="s">
        <v>247</v>
      </c>
      <c r="AI56" s="19" t="s">
        <v>135</v>
      </c>
      <c r="AJ56" s="19" t="s">
        <v>135</v>
      </c>
      <c r="AK56" s="192" t="s">
        <v>240</v>
      </c>
      <c r="AL56" s="57" t="s">
        <v>592</v>
      </c>
      <c r="AM56" s="19" t="s">
        <v>135</v>
      </c>
      <c r="AN56" s="19" t="s">
        <v>135</v>
      </c>
      <c r="AO56" s="19" t="s">
        <v>135</v>
      </c>
      <c r="AP56" s="20">
        <v>45260000000</v>
      </c>
      <c r="AQ56" s="58" t="s">
        <v>218</v>
      </c>
      <c r="AR56" s="22" t="s">
        <v>247</v>
      </c>
      <c r="AS56" s="58" t="s">
        <v>590</v>
      </c>
      <c r="AT56" s="22" t="s">
        <v>566</v>
      </c>
      <c r="AU56" s="58" t="s">
        <v>143</v>
      </c>
      <c r="AV56" s="19" t="s">
        <v>135</v>
      </c>
      <c r="AW56" s="20" t="s">
        <v>219</v>
      </c>
      <c r="AX56" s="19" t="s">
        <v>135</v>
      </c>
      <c r="AY56" s="19" t="s">
        <v>135</v>
      </c>
      <c r="AZ56" s="19" t="s">
        <v>135</v>
      </c>
      <c r="BA56" s="19" t="s">
        <v>135</v>
      </c>
      <c r="BB56" s="19" t="s">
        <v>135</v>
      </c>
      <c r="BC56" s="19" t="s">
        <v>135</v>
      </c>
      <c r="BD56" s="19" t="s">
        <v>135</v>
      </c>
      <c r="BE56" s="19" t="s">
        <v>135</v>
      </c>
      <c r="BF56" s="19" t="s">
        <v>135</v>
      </c>
      <c r="BG56" s="19" t="s">
        <v>135</v>
      </c>
      <c r="BH56" s="19" t="s">
        <v>135</v>
      </c>
      <c r="BI56" s="2"/>
    </row>
    <row r="57" spans="1:61" s="13" customFormat="1" ht="18.75" customHeight="1">
      <c r="A57" s="203" t="s">
        <v>523</v>
      </c>
      <c r="B57" s="204"/>
      <c r="C57" s="204"/>
      <c r="D57" s="204"/>
      <c r="E57" s="204"/>
      <c r="F57" s="204"/>
      <c r="G57" s="204"/>
      <c r="H57" s="204"/>
      <c r="I57" s="204"/>
      <c r="J57" s="113"/>
      <c r="K57" s="55"/>
      <c r="L57" s="97"/>
      <c r="M57" s="114"/>
      <c r="N57" s="115"/>
      <c r="O57" s="116"/>
      <c r="P57" s="145">
        <f>SUM(P52:P56)</f>
        <v>6240.58</v>
      </c>
      <c r="Q57" s="145">
        <f t="shared" ref="Q57" si="2">SUM(Q52:Q56)</f>
        <v>7363.884399999999</v>
      </c>
      <c r="R57" s="145"/>
      <c r="S57" s="145"/>
      <c r="T57" s="145"/>
      <c r="U57" s="145"/>
      <c r="V57" s="145"/>
      <c r="W57" s="145"/>
      <c r="X57" s="145"/>
      <c r="Y57" s="145"/>
      <c r="Z57" s="145"/>
      <c r="AA57" s="145">
        <f t="shared" ref="AA57:AB57" si="3">SUM(AA52:AA56)</f>
        <v>6240.58</v>
      </c>
      <c r="AB57" s="145">
        <f t="shared" si="3"/>
        <v>7363.884399999999</v>
      </c>
      <c r="AC57" s="55"/>
      <c r="AD57" s="97"/>
      <c r="AE57" s="113"/>
      <c r="AF57" s="30"/>
      <c r="AG57" s="55"/>
      <c r="AH57" s="55"/>
      <c r="AI57" s="113"/>
      <c r="AJ57" s="113"/>
      <c r="AK57" s="63"/>
      <c r="AL57" s="63"/>
      <c r="AM57" s="113"/>
      <c r="AN57" s="113"/>
      <c r="AO57" s="113"/>
      <c r="AP57" s="30"/>
      <c r="AQ57" s="14"/>
      <c r="AR57" s="63"/>
      <c r="AS57" s="63"/>
      <c r="AT57" s="63"/>
      <c r="AU57" s="14"/>
      <c r="AV57" s="113"/>
      <c r="AW57" s="30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63"/>
    </row>
    <row r="58" spans="1:61" s="13" customFormat="1" ht="23.25" customHeight="1">
      <c r="A58" s="107" t="s">
        <v>124</v>
      </c>
      <c r="B58" s="108"/>
      <c r="C58" s="108"/>
      <c r="D58" s="108"/>
      <c r="E58" s="108"/>
      <c r="F58" s="108"/>
      <c r="G58" s="108"/>
      <c r="H58" s="110"/>
      <c r="I58" s="110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</row>
    <row r="59" spans="1:61" s="13" customFormat="1" ht="107.25" customHeight="1">
      <c r="A59" s="122" t="s">
        <v>209</v>
      </c>
      <c r="B59" s="66">
        <f>B56+1</f>
        <v>30</v>
      </c>
      <c r="C59" s="57" t="s">
        <v>112</v>
      </c>
      <c r="D59" s="15" t="s">
        <v>135</v>
      </c>
      <c r="E59" s="68" t="s">
        <v>526</v>
      </c>
      <c r="F59" s="15" t="s">
        <v>444</v>
      </c>
      <c r="G59" s="71" t="s">
        <v>445</v>
      </c>
      <c r="H59" s="15">
        <v>1</v>
      </c>
      <c r="I59" s="85" t="s">
        <v>446</v>
      </c>
      <c r="J59" s="70" t="s">
        <v>135</v>
      </c>
      <c r="K59" s="70" t="s">
        <v>447</v>
      </c>
      <c r="L59" s="58" t="s">
        <v>227</v>
      </c>
      <c r="M59" s="71" t="s">
        <v>448</v>
      </c>
      <c r="N59" s="58" t="s">
        <v>449</v>
      </c>
      <c r="O59" s="58" t="s">
        <v>275</v>
      </c>
      <c r="P59" s="72">
        <v>57829.57</v>
      </c>
      <c r="Q59" s="72">
        <v>68238.89</v>
      </c>
      <c r="R59" s="72">
        <v>46762.8</v>
      </c>
      <c r="S59" s="72" t="s">
        <v>597</v>
      </c>
      <c r="T59" s="162">
        <v>1.0880000000000001</v>
      </c>
      <c r="U59" s="162">
        <v>1.0680000000000001</v>
      </c>
      <c r="V59" s="162">
        <v>1.0720000000000001</v>
      </c>
      <c r="W59" s="96">
        <v>1.07</v>
      </c>
      <c r="X59" s="163">
        <v>0.9</v>
      </c>
      <c r="Y59" s="72">
        <v>56094.68</v>
      </c>
      <c r="Z59" s="72">
        <v>66191.72</v>
      </c>
      <c r="AA59" s="72">
        <v>56094.68</v>
      </c>
      <c r="AB59" s="72">
        <v>66191.72</v>
      </c>
      <c r="AC59" s="57" t="s">
        <v>107</v>
      </c>
      <c r="AD59" s="57" t="s">
        <v>112</v>
      </c>
      <c r="AE59" s="57" t="s">
        <v>135</v>
      </c>
      <c r="AF59" s="57" t="s">
        <v>146</v>
      </c>
      <c r="AG59" s="58" t="s">
        <v>130</v>
      </c>
      <c r="AH59" s="58" t="s">
        <v>583</v>
      </c>
      <c r="AI59" s="57" t="s">
        <v>135</v>
      </c>
      <c r="AJ59" s="57" t="s">
        <v>135</v>
      </c>
      <c r="AK59" s="85" t="s">
        <v>446</v>
      </c>
      <c r="AL59" s="57" t="s">
        <v>592</v>
      </c>
      <c r="AM59" s="58" t="s">
        <v>293</v>
      </c>
      <c r="AN59" s="58" t="s">
        <v>294</v>
      </c>
      <c r="AO59" s="58" t="s">
        <v>450</v>
      </c>
      <c r="AP59" s="57">
        <v>45260000000</v>
      </c>
      <c r="AQ59" s="58" t="s">
        <v>218</v>
      </c>
      <c r="AR59" s="58" t="s">
        <v>573</v>
      </c>
      <c r="AS59" s="58" t="s">
        <v>573</v>
      </c>
      <c r="AT59" s="58" t="s">
        <v>572</v>
      </c>
      <c r="AU59" s="58" t="s">
        <v>591</v>
      </c>
      <c r="AV59" s="71" t="s">
        <v>135</v>
      </c>
      <c r="AW59" s="71" t="s">
        <v>280</v>
      </c>
      <c r="AX59" s="19" t="s">
        <v>135</v>
      </c>
      <c r="AY59" s="19" t="s">
        <v>135</v>
      </c>
      <c r="AZ59" s="19" t="s">
        <v>135</v>
      </c>
      <c r="BA59" s="19" t="s">
        <v>135</v>
      </c>
      <c r="BB59" s="19" t="s">
        <v>135</v>
      </c>
      <c r="BC59" s="19" t="s">
        <v>135</v>
      </c>
      <c r="BD59" s="19" t="s">
        <v>135</v>
      </c>
      <c r="BE59" s="19" t="s">
        <v>135</v>
      </c>
      <c r="BF59" s="19" t="s">
        <v>135</v>
      </c>
      <c r="BG59" s="19" t="s">
        <v>135</v>
      </c>
      <c r="BH59" s="19" t="s">
        <v>135</v>
      </c>
      <c r="BI59" s="128" t="s">
        <v>451</v>
      </c>
    </row>
    <row r="60" spans="1:61" s="13" customFormat="1" ht="141.75" customHeight="1">
      <c r="A60" s="122" t="s">
        <v>209</v>
      </c>
      <c r="B60" s="66">
        <f>B59+1</f>
        <v>31</v>
      </c>
      <c r="C60" s="57" t="s">
        <v>112</v>
      </c>
      <c r="D60" s="15" t="s">
        <v>135</v>
      </c>
      <c r="E60" s="68" t="s">
        <v>526</v>
      </c>
      <c r="F60" s="15" t="s">
        <v>452</v>
      </c>
      <c r="G60" s="71" t="s">
        <v>453</v>
      </c>
      <c r="H60" s="15">
        <v>1</v>
      </c>
      <c r="I60" s="95" t="s">
        <v>454</v>
      </c>
      <c r="J60" s="70" t="s">
        <v>135</v>
      </c>
      <c r="K60" s="70" t="s">
        <v>447</v>
      </c>
      <c r="L60" s="58" t="s">
        <v>227</v>
      </c>
      <c r="M60" s="71" t="s">
        <v>455</v>
      </c>
      <c r="N60" s="58" t="s">
        <v>456</v>
      </c>
      <c r="O60" s="58" t="s">
        <v>457</v>
      </c>
      <c r="P60" s="72">
        <v>5098.34</v>
      </c>
      <c r="Q60" s="72">
        <v>6016.04</v>
      </c>
      <c r="R60" s="72">
        <v>4122.68</v>
      </c>
      <c r="S60" s="72" t="s">
        <v>597</v>
      </c>
      <c r="T60" s="162">
        <v>1.0880000000000001</v>
      </c>
      <c r="U60" s="162">
        <v>1.0680000000000001</v>
      </c>
      <c r="V60" s="162">
        <v>1.0720000000000001</v>
      </c>
      <c r="W60" s="96">
        <v>1.07</v>
      </c>
      <c r="X60" s="163">
        <v>0.9</v>
      </c>
      <c r="Y60" s="72">
        <v>4945.3900000000003</v>
      </c>
      <c r="Z60" s="72">
        <v>5835.56</v>
      </c>
      <c r="AA60" s="72">
        <v>4945.3900000000003</v>
      </c>
      <c r="AB60" s="72">
        <v>5835.56</v>
      </c>
      <c r="AC60" s="57" t="s">
        <v>108</v>
      </c>
      <c r="AD60" s="57" t="s">
        <v>112</v>
      </c>
      <c r="AE60" s="57" t="s">
        <v>135</v>
      </c>
      <c r="AF60" s="57" t="s">
        <v>146</v>
      </c>
      <c r="AG60" s="58" t="s">
        <v>130</v>
      </c>
      <c r="AH60" s="58" t="s">
        <v>583</v>
      </c>
      <c r="AI60" s="57" t="s">
        <v>135</v>
      </c>
      <c r="AJ60" s="57" t="s">
        <v>135</v>
      </c>
      <c r="AK60" s="95" t="s">
        <v>454</v>
      </c>
      <c r="AL60" s="57" t="s">
        <v>592</v>
      </c>
      <c r="AM60" s="58" t="s">
        <v>458</v>
      </c>
      <c r="AN60" s="58" t="s">
        <v>459</v>
      </c>
      <c r="AO60" s="58" t="s">
        <v>460</v>
      </c>
      <c r="AP60" s="57">
        <v>45260000000</v>
      </c>
      <c r="AQ60" s="58" t="s">
        <v>218</v>
      </c>
      <c r="AR60" s="58" t="s">
        <v>571</v>
      </c>
      <c r="AS60" s="58" t="s">
        <v>571</v>
      </c>
      <c r="AT60" s="58" t="s">
        <v>574</v>
      </c>
      <c r="AU60" s="58" t="s">
        <v>165</v>
      </c>
      <c r="AV60" s="71" t="s">
        <v>135</v>
      </c>
      <c r="AW60" s="71" t="s">
        <v>280</v>
      </c>
      <c r="AX60" s="19" t="s">
        <v>135</v>
      </c>
      <c r="AY60" s="19" t="s">
        <v>135</v>
      </c>
      <c r="AZ60" s="19" t="s">
        <v>135</v>
      </c>
      <c r="BA60" s="19" t="s">
        <v>135</v>
      </c>
      <c r="BB60" s="19" t="s">
        <v>135</v>
      </c>
      <c r="BC60" s="19" t="s">
        <v>135</v>
      </c>
      <c r="BD60" s="19" t="s">
        <v>135</v>
      </c>
      <c r="BE60" s="19" t="s">
        <v>135</v>
      </c>
      <c r="BF60" s="19" t="s">
        <v>135</v>
      </c>
      <c r="BG60" s="19" t="s">
        <v>135</v>
      </c>
      <c r="BH60" s="19" t="s">
        <v>135</v>
      </c>
      <c r="BI60" s="192" t="s">
        <v>461</v>
      </c>
    </row>
    <row r="61" spans="1:61" s="13" customFormat="1" ht="81.75" customHeight="1">
      <c r="A61" s="122" t="s">
        <v>209</v>
      </c>
      <c r="B61" s="91"/>
      <c r="C61" s="57" t="s">
        <v>112</v>
      </c>
      <c r="D61" s="15" t="s">
        <v>135</v>
      </c>
      <c r="E61" s="68" t="s">
        <v>526</v>
      </c>
      <c r="F61" s="15" t="s">
        <v>462</v>
      </c>
      <c r="G61" s="71" t="s">
        <v>463</v>
      </c>
      <c r="H61" s="15">
        <v>1</v>
      </c>
      <c r="I61" s="95" t="s">
        <v>464</v>
      </c>
      <c r="J61" s="70" t="s">
        <v>135</v>
      </c>
      <c r="K61" s="70" t="s">
        <v>447</v>
      </c>
      <c r="L61" s="58" t="s">
        <v>227</v>
      </c>
      <c r="M61" s="71" t="s">
        <v>465</v>
      </c>
      <c r="N61" s="58" t="s">
        <v>466</v>
      </c>
      <c r="O61" s="58" t="s">
        <v>467</v>
      </c>
      <c r="P61" s="72">
        <v>920</v>
      </c>
      <c r="Q61" s="72">
        <v>1085.5999999999999</v>
      </c>
      <c r="R61" s="72">
        <v>743.94</v>
      </c>
      <c r="S61" s="72" t="s">
        <v>597</v>
      </c>
      <c r="T61" s="162">
        <v>1.0880000000000001</v>
      </c>
      <c r="U61" s="162">
        <v>1.0680000000000001</v>
      </c>
      <c r="V61" s="162">
        <v>1.0720000000000001</v>
      </c>
      <c r="W61" s="96">
        <v>1.07</v>
      </c>
      <c r="X61" s="163">
        <v>0.9</v>
      </c>
      <c r="Y61" s="72">
        <v>892.4</v>
      </c>
      <c r="Z61" s="72">
        <v>1053.03</v>
      </c>
      <c r="AA61" s="72">
        <v>892.4</v>
      </c>
      <c r="AB61" s="72">
        <v>1053.03</v>
      </c>
      <c r="AC61" s="91" t="s">
        <v>108</v>
      </c>
      <c r="AD61" s="57" t="s">
        <v>112</v>
      </c>
      <c r="AE61" s="57" t="s">
        <v>135</v>
      </c>
      <c r="AF61" s="57" t="s">
        <v>146</v>
      </c>
      <c r="AG61" s="58" t="s">
        <v>578</v>
      </c>
      <c r="AH61" s="58" t="s">
        <v>582</v>
      </c>
      <c r="AI61" s="57" t="s">
        <v>135</v>
      </c>
      <c r="AJ61" s="57" t="s">
        <v>135</v>
      </c>
      <c r="AK61" s="95" t="s">
        <v>554</v>
      </c>
      <c r="AL61" s="57" t="s">
        <v>592</v>
      </c>
      <c r="AM61" s="58" t="s">
        <v>293</v>
      </c>
      <c r="AN61" s="58" t="s">
        <v>294</v>
      </c>
      <c r="AO61" s="58" t="s">
        <v>468</v>
      </c>
      <c r="AP61" s="57">
        <v>45260000000</v>
      </c>
      <c r="AQ61" s="58" t="s">
        <v>218</v>
      </c>
      <c r="AR61" s="58" t="s">
        <v>127</v>
      </c>
      <c r="AS61" s="58" t="s">
        <v>127</v>
      </c>
      <c r="AT61" s="58" t="s">
        <v>127</v>
      </c>
      <c r="AU61" s="58" t="s">
        <v>279</v>
      </c>
      <c r="AV61" s="58" t="s">
        <v>135</v>
      </c>
      <c r="AW61" s="58" t="s">
        <v>280</v>
      </c>
      <c r="AX61" s="19" t="s">
        <v>135</v>
      </c>
      <c r="AY61" s="19" t="s">
        <v>135</v>
      </c>
      <c r="AZ61" s="19" t="s">
        <v>135</v>
      </c>
      <c r="BA61" s="19" t="s">
        <v>135</v>
      </c>
      <c r="BB61" s="19" t="s">
        <v>135</v>
      </c>
      <c r="BC61" s="19" t="s">
        <v>135</v>
      </c>
      <c r="BD61" s="19" t="s">
        <v>135</v>
      </c>
      <c r="BE61" s="19" t="s">
        <v>135</v>
      </c>
      <c r="BF61" s="19" t="s">
        <v>135</v>
      </c>
      <c r="BG61" s="19" t="s">
        <v>135</v>
      </c>
      <c r="BH61" s="19" t="s">
        <v>135</v>
      </c>
      <c r="BI61" s="257" t="s">
        <v>469</v>
      </c>
    </row>
    <row r="62" spans="1:61" s="13" customFormat="1" ht="76.5" customHeight="1">
      <c r="A62" s="122" t="s">
        <v>209</v>
      </c>
      <c r="B62" s="98">
        <f>B60+1</f>
        <v>32</v>
      </c>
      <c r="C62" s="57" t="s">
        <v>112</v>
      </c>
      <c r="D62" s="15" t="s">
        <v>135</v>
      </c>
      <c r="E62" s="68" t="s">
        <v>526</v>
      </c>
      <c r="F62" s="15" t="s">
        <v>462</v>
      </c>
      <c r="G62" s="71" t="s">
        <v>463</v>
      </c>
      <c r="H62" s="15">
        <v>2</v>
      </c>
      <c r="I62" s="95" t="s">
        <v>470</v>
      </c>
      <c r="J62" s="70" t="s">
        <v>135</v>
      </c>
      <c r="K62" s="70" t="s">
        <v>447</v>
      </c>
      <c r="L62" s="58" t="s">
        <v>227</v>
      </c>
      <c r="M62" s="71" t="s">
        <v>465</v>
      </c>
      <c r="N62" s="58" t="s">
        <v>466</v>
      </c>
      <c r="O62" s="58" t="s">
        <v>467</v>
      </c>
      <c r="P62" s="96">
        <v>275</v>
      </c>
      <c r="Q62" s="96">
        <v>324.5</v>
      </c>
      <c r="R62" s="72">
        <v>222.37</v>
      </c>
      <c r="S62" s="72" t="s">
        <v>597</v>
      </c>
      <c r="T62" s="162">
        <v>1.0880000000000001</v>
      </c>
      <c r="U62" s="162">
        <v>1.0680000000000001</v>
      </c>
      <c r="V62" s="162">
        <v>1.0720000000000001</v>
      </c>
      <c r="W62" s="96">
        <v>1.07</v>
      </c>
      <c r="X62" s="163">
        <v>0.9</v>
      </c>
      <c r="Y62" s="72">
        <v>266.75</v>
      </c>
      <c r="Z62" s="72">
        <v>314.76</v>
      </c>
      <c r="AA62" s="72">
        <v>266.75</v>
      </c>
      <c r="AB62" s="72">
        <v>314.76</v>
      </c>
      <c r="AC62" s="91" t="s">
        <v>108</v>
      </c>
      <c r="AD62" s="57" t="s">
        <v>112</v>
      </c>
      <c r="AE62" s="57" t="s">
        <v>135</v>
      </c>
      <c r="AF62" s="57" t="s">
        <v>146</v>
      </c>
      <c r="AG62" s="58" t="s">
        <v>578</v>
      </c>
      <c r="AH62" s="58" t="s">
        <v>582</v>
      </c>
      <c r="AI62" s="57" t="s">
        <v>135</v>
      </c>
      <c r="AJ62" s="57" t="s">
        <v>135</v>
      </c>
      <c r="AK62" s="95" t="s">
        <v>470</v>
      </c>
      <c r="AL62" s="57" t="s">
        <v>592</v>
      </c>
      <c r="AM62" s="58" t="s">
        <v>293</v>
      </c>
      <c r="AN62" s="58" t="s">
        <v>294</v>
      </c>
      <c r="AO62" s="58" t="s">
        <v>471</v>
      </c>
      <c r="AP62" s="57">
        <v>45260000000</v>
      </c>
      <c r="AQ62" s="58" t="s">
        <v>218</v>
      </c>
      <c r="AR62" s="58" t="s">
        <v>127</v>
      </c>
      <c r="AS62" s="58" t="s">
        <v>127</v>
      </c>
      <c r="AT62" s="58" t="s">
        <v>127</v>
      </c>
      <c r="AU62" s="58" t="s">
        <v>279</v>
      </c>
      <c r="AV62" s="58" t="s">
        <v>135</v>
      </c>
      <c r="AW62" s="58" t="s">
        <v>280</v>
      </c>
      <c r="AX62" s="19" t="s">
        <v>135</v>
      </c>
      <c r="AY62" s="19" t="s">
        <v>135</v>
      </c>
      <c r="AZ62" s="19" t="s">
        <v>135</v>
      </c>
      <c r="BA62" s="19" t="s">
        <v>135</v>
      </c>
      <c r="BB62" s="19" t="s">
        <v>135</v>
      </c>
      <c r="BC62" s="19" t="s">
        <v>135</v>
      </c>
      <c r="BD62" s="19" t="s">
        <v>135</v>
      </c>
      <c r="BE62" s="19" t="s">
        <v>135</v>
      </c>
      <c r="BF62" s="19" t="s">
        <v>135</v>
      </c>
      <c r="BG62" s="19" t="s">
        <v>135</v>
      </c>
      <c r="BH62" s="19" t="s">
        <v>135</v>
      </c>
      <c r="BI62" s="258"/>
    </row>
    <row r="63" spans="1:61" s="13" customFormat="1" ht="93.75" customHeight="1">
      <c r="A63" s="122" t="s">
        <v>209</v>
      </c>
      <c r="B63" s="93"/>
      <c r="C63" s="57" t="s">
        <v>112</v>
      </c>
      <c r="D63" s="15" t="s">
        <v>135</v>
      </c>
      <c r="E63" s="68" t="s">
        <v>526</v>
      </c>
      <c r="F63" s="15" t="s">
        <v>462</v>
      </c>
      <c r="G63" s="71" t="s">
        <v>463</v>
      </c>
      <c r="H63" s="15">
        <v>3</v>
      </c>
      <c r="I63" s="95" t="s">
        <v>472</v>
      </c>
      <c r="J63" s="70" t="s">
        <v>135</v>
      </c>
      <c r="K63" s="70" t="s">
        <v>447</v>
      </c>
      <c r="L63" s="58" t="s">
        <v>227</v>
      </c>
      <c r="M63" s="71" t="s">
        <v>465</v>
      </c>
      <c r="N63" s="58" t="s">
        <v>466</v>
      </c>
      <c r="O63" s="58" t="s">
        <v>467</v>
      </c>
      <c r="P63" s="96">
        <v>224</v>
      </c>
      <c r="Q63" s="96">
        <v>264.32</v>
      </c>
      <c r="R63" s="72">
        <v>181.13</v>
      </c>
      <c r="S63" s="72" t="s">
        <v>597</v>
      </c>
      <c r="T63" s="162">
        <v>1.0880000000000001</v>
      </c>
      <c r="U63" s="162">
        <v>1.0680000000000001</v>
      </c>
      <c r="V63" s="162">
        <v>1.0720000000000001</v>
      </c>
      <c r="W63" s="96">
        <v>1.07</v>
      </c>
      <c r="X63" s="163">
        <v>0.9</v>
      </c>
      <c r="Y63" s="72">
        <v>217.29</v>
      </c>
      <c r="Z63" s="72">
        <v>256.39999999999998</v>
      </c>
      <c r="AA63" s="72">
        <v>217.29</v>
      </c>
      <c r="AB63" s="72">
        <v>256.39999999999998</v>
      </c>
      <c r="AC63" s="91" t="s">
        <v>108</v>
      </c>
      <c r="AD63" s="57" t="s">
        <v>112</v>
      </c>
      <c r="AE63" s="57" t="s">
        <v>135</v>
      </c>
      <c r="AF63" s="57" t="s">
        <v>146</v>
      </c>
      <c r="AG63" s="58" t="s">
        <v>578</v>
      </c>
      <c r="AH63" s="58" t="s">
        <v>582</v>
      </c>
      <c r="AI63" s="57" t="s">
        <v>135</v>
      </c>
      <c r="AJ63" s="57" t="s">
        <v>135</v>
      </c>
      <c r="AK63" s="95" t="s">
        <v>555</v>
      </c>
      <c r="AL63" s="57" t="s">
        <v>592</v>
      </c>
      <c r="AM63" s="58" t="s">
        <v>293</v>
      </c>
      <c r="AN63" s="58" t="s">
        <v>294</v>
      </c>
      <c r="AO63" s="58" t="s">
        <v>473</v>
      </c>
      <c r="AP63" s="57">
        <v>45260000000</v>
      </c>
      <c r="AQ63" s="58" t="s">
        <v>218</v>
      </c>
      <c r="AR63" s="58" t="s">
        <v>127</v>
      </c>
      <c r="AS63" s="58" t="s">
        <v>127</v>
      </c>
      <c r="AT63" s="58" t="s">
        <v>127</v>
      </c>
      <c r="AU63" s="58" t="s">
        <v>279</v>
      </c>
      <c r="AV63" s="58" t="s">
        <v>135</v>
      </c>
      <c r="AW63" s="58" t="s">
        <v>280</v>
      </c>
      <c r="AX63" s="19" t="s">
        <v>135</v>
      </c>
      <c r="AY63" s="19" t="s">
        <v>135</v>
      </c>
      <c r="AZ63" s="19" t="s">
        <v>135</v>
      </c>
      <c r="BA63" s="19" t="s">
        <v>135</v>
      </c>
      <c r="BB63" s="19" t="s">
        <v>135</v>
      </c>
      <c r="BC63" s="19" t="s">
        <v>135</v>
      </c>
      <c r="BD63" s="19" t="s">
        <v>135</v>
      </c>
      <c r="BE63" s="19" t="s">
        <v>135</v>
      </c>
      <c r="BF63" s="19" t="s">
        <v>135</v>
      </c>
      <c r="BG63" s="19" t="s">
        <v>135</v>
      </c>
      <c r="BH63" s="19" t="s">
        <v>135</v>
      </c>
      <c r="BI63" s="258"/>
    </row>
    <row r="64" spans="1:61" s="13" customFormat="1" ht="153.75" customHeight="1">
      <c r="A64" s="2" t="s">
        <v>209</v>
      </c>
      <c r="B64" s="98">
        <f>B62+1</f>
        <v>33</v>
      </c>
      <c r="C64" s="68" t="s">
        <v>112</v>
      </c>
      <c r="D64" s="189" t="s">
        <v>135</v>
      </c>
      <c r="E64" s="68" t="s">
        <v>526</v>
      </c>
      <c r="F64" s="189" t="s">
        <v>479</v>
      </c>
      <c r="G64" s="188" t="s">
        <v>480</v>
      </c>
      <c r="H64" s="15">
        <v>1</v>
      </c>
      <c r="I64" s="192" t="s">
        <v>481</v>
      </c>
      <c r="J64" s="70" t="s">
        <v>135</v>
      </c>
      <c r="K64" s="70" t="s">
        <v>447</v>
      </c>
      <c r="L64" s="58" t="s">
        <v>227</v>
      </c>
      <c r="M64" s="71" t="s">
        <v>482</v>
      </c>
      <c r="N64" s="58" t="s">
        <v>483</v>
      </c>
      <c r="O64" s="58" t="s">
        <v>467</v>
      </c>
      <c r="P64" s="72">
        <v>300</v>
      </c>
      <c r="Q64" s="72">
        <v>354</v>
      </c>
      <c r="R64" s="72">
        <v>242.59</v>
      </c>
      <c r="S64" s="72" t="s">
        <v>597</v>
      </c>
      <c r="T64" s="162">
        <v>1.0880000000000001</v>
      </c>
      <c r="U64" s="162">
        <v>1.0680000000000001</v>
      </c>
      <c r="V64" s="162">
        <v>1.0720000000000001</v>
      </c>
      <c r="W64" s="96">
        <v>1.07</v>
      </c>
      <c r="X64" s="163">
        <v>0.9</v>
      </c>
      <c r="Y64" s="72">
        <v>291</v>
      </c>
      <c r="Z64" s="72">
        <v>343.38</v>
      </c>
      <c r="AA64" s="72">
        <v>291</v>
      </c>
      <c r="AB64" s="72">
        <v>343.38</v>
      </c>
      <c r="AC64" s="57" t="s">
        <v>108</v>
      </c>
      <c r="AD64" s="68" t="s">
        <v>112</v>
      </c>
      <c r="AE64" s="57" t="s">
        <v>135</v>
      </c>
      <c r="AF64" s="57" t="s">
        <v>146</v>
      </c>
      <c r="AG64" s="58" t="s">
        <v>582</v>
      </c>
      <c r="AH64" s="58" t="s">
        <v>127</v>
      </c>
      <c r="AI64" s="57" t="s">
        <v>135</v>
      </c>
      <c r="AJ64" s="57" t="s">
        <v>135</v>
      </c>
      <c r="AK64" s="192" t="s">
        <v>484</v>
      </c>
      <c r="AL64" s="57" t="s">
        <v>592</v>
      </c>
      <c r="AM64" s="58" t="s">
        <v>413</v>
      </c>
      <c r="AN64" s="58" t="s">
        <v>163</v>
      </c>
      <c r="AO64" s="58" t="s">
        <v>485</v>
      </c>
      <c r="AP64" s="57">
        <v>45260000000</v>
      </c>
      <c r="AQ64" s="58" t="s">
        <v>218</v>
      </c>
      <c r="AR64" s="58" t="s">
        <v>128</v>
      </c>
      <c r="AS64" s="58" t="s">
        <v>128</v>
      </c>
      <c r="AT64" s="58" t="s">
        <v>576</v>
      </c>
      <c r="AU64" s="58" t="s">
        <v>279</v>
      </c>
      <c r="AV64" s="58" t="s">
        <v>135</v>
      </c>
      <c r="AW64" s="58" t="s">
        <v>280</v>
      </c>
      <c r="AX64" s="58" t="s">
        <v>135</v>
      </c>
      <c r="AY64" s="58" t="s">
        <v>135</v>
      </c>
      <c r="AZ64" s="58" t="s">
        <v>135</v>
      </c>
      <c r="BA64" s="58" t="s">
        <v>135</v>
      </c>
      <c r="BB64" s="58" t="s">
        <v>135</v>
      </c>
      <c r="BC64" s="58" t="s">
        <v>135</v>
      </c>
      <c r="BD64" s="58" t="s">
        <v>135</v>
      </c>
      <c r="BE64" s="58" t="s">
        <v>135</v>
      </c>
      <c r="BF64" s="58" t="s">
        <v>135</v>
      </c>
      <c r="BG64" s="58" t="s">
        <v>135</v>
      </c>
      <c r="BH64" s="58" t="s">
        <v>135</v>
      </c>
      <c r="BI64" s="192" t="s">
        <v>486</v>
      </c>
    </row>
    <row r="65" spans="1:61" s="13" customFormat="1" ht="21.75" customHeight="1">
      <c r="A65" s="118" t="s">
        <v>487</v>
      </c>
      <c r="B65" s="119"/>
      <c r="C65" s="119"/>
      <c r="D65" s="119"/>
      <c r="E65" s="119"/>
      <c r="F65" s="119"/>
      <c r="G65" s="119"/>
      <c r="H65" s="119"/>
      <c r="I65" s="120"/>
      <c r="J65" s="120"/>
      <c r="K65" s="120"/>
      <c r="L65" s="121"/>
      <c r="M65" s="121"/>
      <c r="N65" s="121"/>
      <c r="O65" s="121"/>
      <c r="P65" s="144">
        <f>SUM(P59:P64)</f>
        <v>64646.91</v>
      </c>
      <c r="Q65" s="144">
        <f>SUM(Q59:Q64)</f>
        <v>76283.350000000006</v>
      </c>
      <c r="R65" s="144"/>
      <c r="S65" s="144"/>
      <c r="T65" s="144"/>
      <c r="U65" s="144"/>
      <c r="V65" s="144"/>
      <c r="W65" s="144"/>
      <c r="X65" s="144"/>
      <c r="Y65" s="144"/>
      <c r="Z65" s="144"/>
      <c r="AA65" s="144">
        <f>SUM(AA59:AA64)</f>
        <v>62707.51</v>
      </c>
      <c r="AB65" s="144">
        <f>SUM(AB59:AB64)</f>
        <v>73994.849999999991</v>
      </c>
      <c r="AC65" s="103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259"/>
      <c r="AS65" s="260"/>
      <c r="AT65" s="260"/>
      <c r="AU65" s="260"/>
      <c r="AV65" s="260"/>
      <c r="AW65" s="260"/>
      <c r="AX65" s="260"/>
      <c r="AY65" s="260"/>
      <c r="AZ65" s="260"/>
      <c r="BA65" s="260"/>
      <c r="BB65" s="260"/>
      <c r="BC65" s="260"/>
      <c r="BD65" s="260"/>
      <c r="BE65" s="260"/>
      <c r="BF65" s="260"/>
      <c r="BG65" s="260"/>
      <c r="BH65" s="260"/>
      <c r="BI65" s="260"/>
    </row>
    <row r="66" spans="1:61" s="13" customFormat="1" ht="22.5" customHeight="1">
      <c r="A66" s="234" t="s">
        <v>406</v>
      </c>
      <c r="B66" s="235"/>
      <c r="C66" s="235"/>
      <c r="D66" s="235"/>
      <c r="E66" s="235"/>
      <c r="F66" s="235"/>
      <c r="G66" s="235"/>
      <c r="H66" s="235"/>
      <c r="I66" s="235"/>
      <c r="J66" s="235"/>
      <c r="K66" s="235"/>
      <c r="L66" s="235"/>
      <c r="M66" s="235"/>
      <c r="N66" s="235"/>
      <c r="O66" s="235"/>
      <c r="P66" s="235"/>
      <c r="Q66" s="235"/>
      <c r="R66" s="235"/>
      <c r="S66" s="235"/>
      <c r="T66" s="235"/>
      <c r="U66" s="235"/>
      <c r="V66" s="235"/>
      <c r="W66" s="235"/>
      <c r="X66" s="235"/>
      <c r="Y66" s="235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35"/>
      <c r="AP66" s="235"/>
      <c r="AQ66" s="235"/>
      <c r="AR66" s="235"/>
      <c r="AS66" s="235"/>
      <c r="AT66" s="235"/>
      <c r="AU66" s="235"/>
      <c r="AV66" s="235"/>
      <c r="AW66" s="235"/>
      <c r="AX66" s="235"/>
      <c r="AY66" s="235"/>
      <c r="AZ66" s="235"/>
      <c r="BA66" s="235"/>
      <c r="BB66" s="235"/>
      <c r="BC66" s="235"/>
      <c r="BD66" s="235"/>
      <c r="BE66" s="235"/>
      <c r="BF66" s="235"/>
      <c r="BG66" s="235"/>
      <c r="BH66" s="235"/>
      <c r="BI66" s="236"/>
    </row>
    <row r="67" spans="1:61" s="13" customFormat="1" ht="105.75" customHeight="1">
      <c r="A67" s="65" t="s">
        <v>209</v>
      </c>
      <c r="B67" s="99">
        <f>B64+1</f>
        <v>34</v>
      </c>
      <c r="C67" s="17" t="s">
        <v>112</v>
      </c>
      <c r="D67" s="129" t="s">
        <v>135</v>
      </c>
      <c r="E67" s="130" t="s">
        <v>526</v>
      </c>
      <c r="F67" s="129" t="s">
        <v>488</v>
      </c>
      <c r="G67" s="131" t="s">
        <v>489</v>
      </c>
      <c r="H67" s="129">
        <v>1</v>
      </c>
      <c r="I67" s="132" t="s">
        <v>513</v>
      </c>
      <c r="J67" s="133" t="s">
        <v>135</v>
      </c>
      <c r="K67" s="133" t="s">
        <v>447</v>
      </c>
      <c r="L67" s="59" t="s">
        <v>227</v>
      </c>
      <c r="M67" s="131" t="s">
        <v>514</v>
      </c>
      <c r="N67" s="59" t="s">
        <v>515</v>
      </c>
      <c r="O67" s="59" t="s">
        <v>516</v>
      </c>
      <c r="P67" s="134">
        <v>12000</v>
      </c>
      <c r="Q67" s="134">
        <v>14160</v>
      </c>
      <c r="R67" s="18" t="s">
        <v>135</v>
      </c>
      <c r="S67" s="18" t="s">
        <v>135</v>
      </c>
      <c r="T67" s="18" t="s">
        <v>135</v>
      </c>
      <c r="U67" s="18" t="s">
        <v>135</v>
      </c>
      <c r="V67" s="18" t="s">
        <v>135</v>
      </c>
      <c r="W67" s="18" t="s">
        <v>135</v>
      </c>
      <c r="X67" s="18" t="s">
        <v>135</v>
      </c>
      <c r="Y67" s="18" t="s">
        <v>135</v>
      </c>
      <c r="Z67" s="18" t="s">
        <v>135</v>
      </c>
      <c r="AA67" s="18" t="s">
        <v>135</v>
      </c>
      <c r="AB67" s="18" t="s">
        <v>135</v>
      </c>
      <c r="AC67" s="17" t="s">
        <v>621</v>
      </c>
      <c r="AD67" s="17" t="s">
        <v>112</v>
      </c>
      <c r="AE67" s="17" t="s">
        <v>135</v>
      </c>
      <c r="AF67" s="17" t="s">
        <v>135</v>
      </c>
      <c r="AG67" s="17" t="s">
        <v>135</v>
      </c>
      <c r="AH67" s="17" t="s">
        <v>135</v>
      </c>
      <c r="AI67" s="32" t="s">
        <v>558</v>
      </c>
      <c r="AJ67" s="59" t="s">
        <v>552</v>
      </c>
      <c r="AK67" s="132" t="s">
        <v>513</v>
      </c>
      <c r="AL67" s="59" t="s">
        <v>593</v>
      </c>
      <c r="AM67" s="59" t="s">
        <v>492</v>
      </c>
      <c r="AN67" s="59" t="s">
        <v>493</v>
      </c>
      <c r="AO67" s="59" t="s">
        <v>517</v>
      </c>
      <c r="AP67" s="17">
        <v>45260000000</v>
      </c>
      <c r="AQ67" s="59" t="s">
        <v>218</v>
      </c>
      <c r="AR67" s="59" t="s">
        <v>575</v>
      </c>
      <c r="AS67" s="59" t="s">
        <v>575</v>
      </c>
      <c r="AT67" s="59" t="s">
        <v>231</v>
      </c>
      <c r="AU67" s="59" t="s">
        <v>279</v>
      </c>
      <c r="AV67" s="131" t="s">
        <v>135</v>
      </c>
      <c r="AW67" s="131" t="s">
        <v>280</v>
      </c>
      <c r="AX67" s="131" t="s">
        <v>135</v>
      </c>
      <c r="AY67" s="131" t="s">
        <v>135</v>
      </c>
      <c r="AZ67" s="131" t="s">
        <v>135</v>
      </c>
      <c r="BA67" s="131" t="s">
        <v>135</v>
      </c>
      <c r="BB67" s="131" t="s">
        <v>135</v>
      </c>
      <c r="BC67" s="131" t="s">
        <v>135</v>
      </c>
      <c r="BD67" s="131" t="s">
        <v>135</v>
      </c>
      <c r="BE67" s="131" t="s">
        <v>135</v>
      </c>
      <c r="BF67" s="131" t="s">
        <v>135</v>
      </c>
      <c r="BG67" s="131" t="s">
        <v>135</v>
      </c>
      <c r="BH67" s="131" t="s">
        <v>135</v>
      </c>
      <c r="BI67" s="16" t="s">
        <v>518</v>
      </c>
    </row>
    <row r="68" spans="1:61" s="13" customFormat="1" ht="20.25" customHeight="1">
      <c r="A68" s="237" t="s">
        <v>423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4"/>
      <c r="M68" s="191"/>
      <c r="N68" s="191"/>
      <c r="O68" s="191"/>
      <c r="P68" s="144">
        <f>SUM(P67:P67)</f>
        <v>12000</v>
      </c>
      <c r="Q68" s="144">
        <f>SUM(Q67)</f>
        <v>14160</v>
      </c>
      <c r="R68" s="144"/>
      <c r="S68" s="144"/>
      <c r="T68" s="144"/>
      <c r="U68" s="144"/>
      <c r="V68" s="144"/>
      <c r="W68" s="144"/>
      <c r="X68" s="144"/>
      <c r="Y68" s="144"/>
      <c r="Z68" s="144"/>
      <c r="AA68" s="144">
        <f>SUM(AA67)</f>
        <v>0</v>
      </c>
      <c r="AB68" s="144">
        <f>SUM(AB67)</f>
        <v>0</v>
      </c>
      <c r="AC68" s="103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233"/>
      <c r="AS68" s="255"/>
      <c r="AT68" s="255"/>
      <c r="AU68" s="255"/>
      <c r="AV68" s="255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6"/>
    </row>
    <row r="69" spans="1:61" s="13" customFormat="1" ht="20.25" customHeight="1">
      <c r="A69" s="203" t="s">
        <v>519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9"/>
      <c r="M69" s="187"/>
      <c r="N69" s="187"/>
      <c r="O69" s="187"/>
      <c r="P69" s="105">
        <f>SUM(P65+P68)</f>
        <v>76646.91</v>
      </c>
      <c r="Q69" s="105">
        <f t="shared" ref="Q69:AB69" si="4">SUM(Q65+Q68)</f>
        <v>90443.35</v>
      </c>
      <c r="R69" s="105"/>
      <c r="S69" s="105"/>
      <c r="T69" s="105"/>
      <c r="U69" s="105"/>
      <c r="V69" s="105"/>
      <c r="W69" s="105"/>
      <c r="X69" s="105"/>
      <c r="Y69" s="105"/>
      <c r="Z69" s="105"/>
      <c r="AA69" s="105">
        <f t="shared" si="4"/>
        <v>62707.51</v>
      </c>
      <c r="AB69" s="105">
        <f t="shared" si="4"/>
        <v>73994.849999999991</v>
      </c>
      <c r="AC69" s="105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250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2"/>
    </row>
    <row r="70" spans="1:61" ht="26.25" customHeight="1">
      <c r="A70" s="107" t="s">
        <v>605</v>
      </c>
      <c r="B70" s="108"/>
      <c r="C70" s="108"/>
      <c r="D70" s="108"/>
      <c r="E70" s="108"/>
      <c r="F70" s="108"/>
      <c r="G70" s="108"/>
      <c r="H70" s="108"/>
      <c r="I70" s="108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</row>
    <row r="71" spans="1:61" s="10" customFormat="1" ht="128.25" customHeight="1">
      <c r="A71" s="15" t="s">
        <v>208</v>
      </c>
      <c r="B71" s="66">
        <f>B67+1</f>
        <v>35</v>
      </c>
      <c r="C71" s="57" t="s">
        <v>112</v>
      </c>
      <c r="D71" s="15" t="s">
        <v>135</v>
      </c>
      <c r="E71" s="50" t="s">
        <v>251</v>
      </c>
      <c r="F71" s="27" t="s">
        <v>166</v>
      </c>
      <c r="G71" s="28" t="s">
        <v>173</v>
      </c>
      <c r="H71" s="25">
        <v>1</v>
      </c>
      <c r="I71" s="23" t="s">
        <v>114</v>
      </c>
      <c r="J71" s="19" t="s">
        <v>135</v>
      </c>
      <c r="K71" s="58" t="s">
        <v>200</v>
      </c>
      <c r="L71" s="44" t="s">
        <v>227</v>
      </c>
      <c r="M71" s="20" t="s">
        <v>147</v>
      </c>
      <c r="N71" s="51" t="s">
        <v>221</v>
      </c>
      <c r="O71" s="31" t="s">
        <v>193</v>
      </c>
      <c r="P71" s="41">
        <v>2816.4</v>
      </c>
      <c r="Q71" s="41">
        <f>P71*1.18</f>
        <v>3323.3519999999999</v>
      </c>
      <c r="R71" s="41">
        <f>35*6.28949*11</f>
        <v>2421.4536499999999</v>
      </c>
      <c r="S71" s="72" t="s">
        <v>604</v>
      </c>
      <c r="T71" s="41">
        <v>1.0820000000000001</v>
      </c>
      <c r="U71" s="41">
        <v>1.0649999999999999</v>
      </c>
      <c r="V71" s="41">
        <v>1.0589999999999999</v>
      </c>
      <c r="W71" s="41">
        <v>1.0589999999999999</v>
      </c>
      <c r="X71" s="41">
        <v>0.9</v>
      </c>
      <c r="Y71" s="41">
        <f>R71*T71*U71*V71*W71*X71</f>
        <v>2816.3554030906121</v>
      </c>
      <c r="Z71" s="41">
        <f>Y71*1.18</f>
        <v>3323.2993756469223</v>
      </c>
      <c r="AA71" s="41">
        <f>Y71</f>
        <v>2816.3554030906121</v>
      </c>
      <c r="AB71" s="41">
        <f>AA71*1.18</f>
        <v>3323.2993756469223</v>
      </c>
      <c r="AC71" s="90" t="s">
        <v>108</v>
      </c>
      <c r="AD71" s="57" t="s">
        <v>112</v>
      </c>
      <c r="AE71" s="19" t="s">
        <v>135</v>
      </c>
      <c r="AF71" s="20" t="s">
        <v>146</v>
      </c>
      <c r="AG71" s="58" t="s">
        <v>127</v>
      </c>
      <c r="AH71" s="58" t="s">
        <v>128</v>
      </c>
      <c r="AI71" s="19" t="s">
        <v>135</v>
      </c>
      <c r="AJ71" s="19" t="s">
        <v>135</v>
      </c>
      <c r="AK71" s="23" t="s">
        <v>152</v>
      </c>
      <c r="AL71" s="57" t="s">
        <v>592</v>
      </c>
      <c r="AM71" s="12"/>
      <c r="AN71" s="58" t="s">
        <v>157</v>
      </c>
      <c r="AO71" s="58" t="s">
        <v>158</v>
      </c>
      <c r="AP71" s="20">
        <v>45260000000</v>
      </c>
      <c r="AQ71" s="58" t="s">
        <v>218</v>
      </c>
      <c r="AR71" s="58" t="s">
        <v>127</v>
      </c>
      <c r="AS71" s="58" t="s">
        <v>136</v>
      </c>
      <c r="AT71" s="58" t="s">
        <v>229</v>
      </c>
      <c r="AU71" s="21" t="s">
        <v>142</v>
      </c>
      <c r="AV71" s="19" t="s">
        <v>135</v>
      </c>
      <c r="AW71" s="20" t="s">
        <v>219</v>
      </c>
      <c r="AX71" s="19" t="s">
        <v>135</v>
      </c>
      <c r="AY71" s="19" t="s">
        <v>135</v>
      </c>
      <c r="AZ71" s="19" t="s">
        <v>135</v>
      </c>
      <c r="BA71" s="19" t="s">
        <v>135</v>
      </c>
      <c r="BB71" s="19" t="s">
        <v>135</v>
      </c>
      <c r="BC71" s="19" t="s">
        <v>135</v>
      </c>
      <c r="BD71" s="19" t="s">
        <v>135</v>
      </c>
      <c r="BE71" s="19" t="s">
        <v>135</v>
      </c>
      <c r="BF71" s="19" t="s">
        <v>135</v>
      </c>
      <c r="BG71" s="19" t="s">
        <v>135</v>
      </c>
      <c r="BH71" s="19" t="s">
        <v>135</v>
      </c>
      <c r="BI71" s="19" t="s">
        <v>135</v>
      </c>
    </row>
    <row r="72" spans="1:61" s="11" customFormat="1" ht="124.5" customHeight="1">
      <c r="A72" s="15" t="s">
        <v>208</v>
      </c>
      <c r="B72" s="66">
        <f>B71+1</f>
        <v>36</v>
      </c>
      <c r="C72" s="57" t="s">
        <v>112</v>
      </c>
      <c r="D72" s="15" t="s">
        <v>135</v>
      </c>
      <c r="E72" s="50" t="s">
        <v>251</v>
      </c>
      <c r="F72" s="27" t="s">
        <v>168</v>
      </c>
      <c r="G72" s="28" t="s">
        <v>175</v>
      </c>
      <c r="H72" s="25">
        <v>1</v>
      </c>
      <c r="I72" s="23" t="s">
        <v>115</v>
      </c>
      <c r="J72" s="19" t="s">
        <v>135</v>
      </c>
      <c r="K72" s="58" t="s">
        <v>200</v>
      </c>
      <c r="L72" s="44" t="s">
        <v>227</v>
      </c>
      <c r="M72" s="22" t="s">
        <v>149</v>
      </c>
      <c r="N72" s="22" t="s">
        <v>222</v>
      </c>
      <c r="O72" s="31" t="s">
        <v>193</v>
      </c>
      <c r="P72" s="41">
        <v>390</v>
      </c>
      <c r="Q72" s="41">
        <f>P72*1.18</f>
        <v>460.2</v>
      </c>
      <c r="R72" s="41">
        <v>369.88</v>
      </c>
      <c r="S72" s="72" t="s">
        <v>604</v>
      </c>
      <c r="T72" s="41">
        <v>1.0820000000000001</v>
      </c>
      <c r="U72" s="41">
        <v>1.0649999999999999</v>
      </c>
      <c r="V72" s="41">
        <v>1.0589999999999999</v>
      </c>
      <c r="W72" s="41">
        <v>1.0589999999999999</v>
      </c>
      <c r="X72" s="41">
        <v>0.9</v>
      </c>
      <c r="Y72" s="41">
        <f t="shared" ref="Y72:Y74" si="5">R72*T72*U72*V72*W72*X72</f>
        <v>430.20172469341111</v>
      </c>
      <c r="Z72" s="41">
        <f t="shared" ref="Z72:Z74" si="6">Y72*1.18</f>
        <v>507.63803513822506</v>
      </c>
      <c r="AA72" s="41">
        <f>P72</f>
        <v>390</v>
      </c>
      <c r="AB72" s="41">
        <f t="shared" ref="AB72:AB74" si="7">AA72*1.18</f>
        <v>460.2</v>
      </c>
      <c r="AC72" s="90" t="s">
        <v>108</v>
      </c>
      <c r="AD72" s="57" t="s">
        <v>112</v>
      </c>
      <c r="AE72" s="19" t="s">
        <v>135</v>
      </c>
      <c r="AF72" s="66" t="s">
        <v>151</v>
      </c>
      <c r="AG72" s="58" t="s">
        <v>586</v>
      </c>
      <c r="AH72" s="58" t="s">
        <v>131</v>
      </c>
      <c r="AI72" s="19" t="s">
        <v>135</v>
      </c>
      <c r="AJ72" s="19" t="s">
        <v>135</v>
      </c>
      <c r="AK72" s="23" t="s">
        <v>115</v>
      </c>
      <c r="AL72" s="57" t="s">
        <v>592</v>
      </c>
      <c r="AM72" s="24"/>
      <c r="AN72" s="58" t="s">
        <v>159</v>
      </c>
      <c r="AO72" s="58" t="s">
        <v>160</v>
      </c>
      <c r="AP72" s="20">
        <v>45260000000</v>
      </c>
      <c r="AQ72" s="58" t="s">
        <v>218</v>
      </c>
      <c r="AR72" s="58" t="s">
        <v>231</v>
      </c>
      <c r="AS72" s="58" t="s">
        <v>231</v>
      </c>
      <c r="AT72" s="58" t="s">
        <v>232</v>
      </c>
      <c r="AU72" s="58" t="s">
        <v>142</v>
      </c>
      <c r="AV72" s="19" t="s">
        <v>135</v>
      </c>
      <c r="AW72" s="20" t="s">
        <v>219</v>
      </c>
      <c r="AX72" s="19" t="s">
        <v>135</v>
      </c>
      <c r="AY72" s="19" t="s">
        <v>135</v>
      </c>
      <c r="AZ72" s="19" t="s">
        <v>135</v>
      </c>
      <c r="BA72" s="19" t="s">
        <v>135</v>
      </c>
      <c r="BB72" s="19" t="s">
        <v>135</v>
      </c>
      <c r="BC72" s="19" t="s">
        <v>135</v>
      </c>
      <c r="BD72" s="19" t="s">
        <v>135</v>
      </c>
      <c r="BE72" s="19" t="s">
        <v>135</v>
      </c>
      <c r="BF72" s="19" t="s">
        <v>135</v>
      </c>
      <c r="BG72" s="19" t="s">
        <v>135</v>
      </c>
      <c r="BH72" s="19" t="s">
        <v>135</v>
      </c>
      <c r="BI72" s="19" t="s">
        <v>135</v>
      </c>
    </row>
    <row r="73" spans="1:61" s="10" customFormat="1" ht="179.25" customHeight="1">
      <c r="A73" s="15" t="s">
        <v>208</v>
      </c>
      <c r="B73" s="66">
        <f>B72+1</f>
        <v>37</v>
      </c>
      <c r="C73" s="57" t="s">
        <v>112</v>
      </c>
      <c r="D73" s="15" t="s">
        <v>135</v>
      </c>
      <c r="E73" s="50" t="s">
        <v>251</v>
      </c>
      <c r="F73" s="27" t="s">
        <v>169</v>
      </c>
      <c r="G73" s="28" t="s">
        <v>176</v>
      </c>
      <c r="H73" s="25">
        <v>1</v>
      </c>
      <c r="I73" s="23" t="s">
        <v>559</v>
      </c>
      <c r="J73" s="19" t="s">
        <v>135</v>
      </c>
      <c r="K73" s="58" t="s">
        <v>200</v>
      </c>
      <c r="L73" s="44" t="s">
        <v>227</v>
      </c>
      <c r="M73" s="20" t="s">
        <v>150</v>
      </c>
      <c r="N73" s="22" t="s">
        <v>222</v>
      </c>
      <c r="O73" s="31" t="s">
        <v>193</v>
      </c>
      <c r="P73" s="41">
        <v>489.4</v>
      </c>
      <c r="Q73" s="41">
        <f>P73*1.18</f>
        <v>577.49199999999996</v>
      </c>
      <c r="R73" s="41">
        <v>386.9</v>
      </c>
      <c r="S73" s="72" t="s">
        <v>604</v>
      </c>
      <c r="T73" s="41">
        <v>1.0820000000000001</v>
      </c>
      <c r="U73" s="41">
        <v>1.0649999999999999</v>
      </c>
      <c r="V73" s="41">
        <v>1.0589999999999999</v>
      </c>
      <c r="W73" s="41">
        <v>1.0589999999999999</v>
      </c>
      <c r="X73" s="41">
        <v>0.9</v>
      </c>
      <c r="Y73" s="41">
        <f t="shared" si="5"/>
        <v>449.99742425619326</v>
      </c>
      <c r="Z73" s="41">
        <f t="shared" si="6"/>
        <v>530.99696062230805</v>
      </c>
      <c r="AA73" s="41">
        <f t="shared" ref="AA73:AA74" si="8">Y73</f>
        <v>449.99742425619326</v>
      </c>
      <c r="AB73" s="41">
        <f t="shared" si="7"/>
        <v>530.99696062230805</v>
      </c>
      <c r="AC73" s="90" t="s">
        <v>108</v>
      </c>
      <c r="AD73" s="57" t="s">
        <v>112</v>
      </c>
      <c r="AE73" s="19" t="s">
        <v>135</v>
      </c>
      <c r="AF73" s="66" t="s">
        <v>151</v>
      </c>
      <c r="AG73" s="58" t="s">
        <v>586</v>
      </c>
      <c r="AH73" s="58" t="s">
        <v>131</v>
      </c>
      <c r="AI73" s="19" t="s">
        <v>135</v>
      </c>
      <c r="AJ73" s="19" t="s">
        <v>135</v>
      </c>
      <c r="AK73" s="23" t="s">
        <v>155</v>
      </c>
      <c r="AL73" s="57" t="s">
        <v>592</v>
      </c>
      <c r="AM73" s="24"/>
      <c r="AN73" s="58" t="s">
        <v>161</v>
      </c>
      <c r="AO73" s="58" t="s">
        <v>162</v>
      </c>
      <c r="AP73" s="20">
        <v>45260000000</v>
      </c>
      <c r="AQ73" s="58" t="s">
        <v>218</v>
      </c>
      <c r="AR73" s="58" t="s">
        <v>231</v>
      </c>
      <c r="AS73" s="58" t="s">
        <v>231</v>
      </c>
      <c r="AT73" s="58" t="s">
        <v>232</v>
      </c>
      <c r="AU73" s="58" t="s">
        <v>142</v>
      </c>
      <c r="AV73" s="19" t="s">
        <v>135</v>
      </c>
      <c r="AW73" s="20" t="s">
        <v>219</v>
      </c>
      <c r="AX73" s="19" t="s">
        <v>135</v>
      </c>
      <c r="AY73" s="19" t="s">
        <v>135</v>
      </c>
      <c r="AZ73" s="19" t="s">
        <v>135</v>
      </c>
      <c r="BA73" s="19" t="s">
        <v>135</v>
      </c>
      <c r="BB73" s="19" t="s">
        <v>135</v>
      </c>
      <c r="BC73" s="19" t="s">
        <v>135</v>
      </c>
      <c r="BD73" s="19" t="s">
        <v>135</v>
      </c>
      <c r="BE73" s="19" t="s">
        <v>135</v>
      </c>
      <c r="BF73" s="19" t="s">
        <v>135</v>
      </c>
      <c r="BG73" s="19" t="s">
        <v>135</v>
      </c>
      <c r="BH73" s="19" t="s">
        <v>135</v>
      </c>
      <c r="BI73" s="19" t="s">
        <v>135</v>
      </c>
    </row>
    <row r="74" spans="1:61" ht="246.75" customHeight="1">
      <c r="A74" s="15" t="s">
        <v>208</v>
      </c>
      <c r="B74" s="66">
        <f>B73+1</f>
        <v>38</v>
      </c>
      <c r="C74" s="57" t="s">
        <v>112</v>
      </c>
      <c r="D74" s="12"/>
      <c r="E74" s="50" t="s">
        <v>251</v>
      </c>
      <c r="F74" s="28" t="s">
        <v>170</v>
      </c>
      <c r="G74" s="28" t="s">
        <v>177</v>
      </c>
      <c r="H74" s="25">
        <v>1</v>
      </c>
      <c r="I74" s="147" t="s">
        <v>116</v>
      </c>
      <c r="J74" s="94" t="s">
        <v>135</v>
      </c>
      <c r="K74" s="58" t="s">
        <v>201</v>
      </c>
      <c r="L74" s="44" t="s">
        <v>227</v>
      </c>
      <c r="M74" s="148" t="s">
        <v>238</v>
      </c>
      <c r="N74" s="51" t="s">
        <v>239</v>
      </c>
      <c r="O74" s="54" t="s">
        <v>193</v>
      </c>
      <c r="P74" s="41">
        <v>217.8</v>
      </c>
      <c r="Q74" s="41">
        <f>P74*1.18</f>
        <v>257.00400000000002</v>
      </c>
      <c r="R74" s="41">
        <v>182.27</v>
      </c>
      <c r="S74" s="72" t="s">
        <v>604</v>
      </c>
      <c r="T74" s="41">
        <v>1.0820000000000001</v>
      </c>
      <c r="U74" s="41">
        <v>1.0649999999999999</v>
      </c>
      <c r="V74" s="41">
        <v>1.0589999999999999</v>
      </c>
      <c r="W74" s="41">
        <v>1.0589999999999999</v>
      </c>
      <c r="X74" s="41">
        <v>0.9</v>
      </c>
      <c r="Y74" s="41">
        <f t="shared" si="5"/>
        <v>211.99542651635139</v>
      </c>
      <c r="Z74" s="41">
        <f t="shared" si="6"/>
        <v>250.15460328929461</v>
      </c>
      <c r="AA74" s="41">
        <f t="shared" si="8"/>
        <v>211.99542651635139</v>
      </c>
      <c r="AB74" s="41">
        <f t="shared" si="7"/>
        <v>250.15460328929461</v>
      </c>
      <c r="AC74" s="90" t="s">
        <v>108</v>
      </c>
      <c r="AD74" s="57" t="s">
        <v>112</v>
      </c>
      <c r="AE74" s="19" t="s">
        <v>135</v>
      </c>
      <c r="AF74" s="66" t="s">
        <v>151</v>
      </c>
      <c r="AG74" s="58" t="s">
        <v>578</v>
      </c>
      <c r="AH74" s="58" t="s">
        <v>133</v>
      </c>
      <c r="AI74" s="19" t="s">
        <v>135</v>
      </c>
      <c r="AJ74" s="19" t="s">
        <v>135</v>
      </c>
      <c r="AK74" s="23" t="s">
        <v>156</v>
      </c>
      <c r="AL74" s="57" t="s">
        <v>592</v>
      </c>
      <c r="AM74" s="24"/>
      <c r="AN74" s="58" t="s">
        <v>163</v>
      </c>
      <c r="AO74" s="58" t="s">
        <v>164</v>
      </c>
      <c r="AP74" s="20">
        <v>45260000000</v>
      </c>
      <c r="AQ74" s="58" t="s">
        <v>218</v>
      </c>
      <c r="AR74" s="58" t="s">
        <v>133</v>
      </c>
      <c r="AS74" s="58" t="s">
        <v>247</v>
      </c>
      <c r="AT74" s="58" t="s">
        <v>567</v>
      </c>
      <c r="AU74" s="58" t="s">
        <v>143</v>
      </c>
      <c r="AV74" s="19" t="s">
        <v>135</v>
      </c>
      <c r="AW74" s="20" t="s">
        <v>219</v>
      </c>
      <c r="AX74" s="12"/>
      <c r="AY74" s="19" t="s">
        <v>135</v>
      </c>
      <c r="AZ74" s="19" t="s">
        <v>135</v>
      </c>
      <c r="BA74" s="19" t="s">
        <v>135</v>
      </c>
      <c r="BB74" s="19" t="s">
        <v>135</v>
      </c>
      <c r="BC74" s="19" t="s">
        <v>135</v>
      </c>
      <c r="BD74" s="19" t="s">
        <v>135</v>
      </c>
      <c r="BE74" s="19" t="s">
        <v>135</v>
      </c>
      <c r="BF74" s="19" t="s">
        <v>135</v>
      </c>
      <c r="BG74" s="19" t="s">
        <v>135</v>
      </c>
      <c r="BH74" s="19" t="s">
        <v>135</v>
      </c>
      <c r="BI74" s="19" t="s">
        <v>135</v>
      </c>
    </row>
    <row r="75" spans="1:61" ht="50.25" customHeight="1">
      <c r="A75" s="15" t="s">
        <v>208</v>
      </c>
      <c r="B75" s="66">
        <f>B74+1</f>
        <v>39</v>
      </c>
      <c r="C75" s="57" t="s">
        <v>112</v>
      </c>
      <c r="D75" s="12"/>
      <c r="E75" s="50" t="s">
        <v>251</v>
      </c>
      <c r="F75" s="27" t="s">
        <v>171</v>
      </c>
      <c r="G75" s="28" t="s">
        <v>178</v>
      </c>
      <c r="H75" s="25">
        <v>1</v>
      </c>
      <c r="I75" s="46" t="s">
        <v>96</v>
      </c>
      <c r="J75" s="19" t="s">
        <v>135</v>
      </c>
      <c r="K75" s="58" t="s">
        <v>201</v>
      </c>
      <c r="L75" s="57" t="s">
        <v>103</v>
      </c>
      <c r="M75" s="26" t="s">
        <v>189</v>
      </c>
      <c r="N75" s="31" t="s">
        <v>191</v>
      </c>
      <c r="O75" s="31" t="s">
        <v>193</v>
      </c>
      <c r="P75" s="38">
        <v>246</v>
      </c>
      <c r="Q75" s="8">
        <f>P75*1.18</f>
        <v>290.27999999999997</v>
      </c>
      <c r="R75" s="19" t="s">
        <v>135</v>
      </c>
      <c r="S75" s="19" t="s">
        <v>135</v>
      </c>
      <c r="T75" s="19" t="s">
        <v>135</v>
      </c>
      <c r="U75" s="19" t="s">
        <v>135</v>
      </c>
      <c r="V75" s="19" t="s">
        <v>135</v>
      </c>
      <c r="W75" s="19" t="s">
        <v>135</v>
      </c>
      <c r="X75" s="19" t="s">
        <v>135</v>
      </c>
      <c r="Y75" s="19" t="s">
        <v>135</v>
      </c>
      <c r="Z75" s="19" t="s">
        <v>135</v>
      </c>
      <c r="AA75" s="41">
        <f>P75</f>
        <v>246</v>
      </c>
      <c r="AB75" s="41">
        <f t="shared" ref="AB75" si="9">AA75*1.18</f>
        <v>290.27999999999997</v>
      </c>
      <c r="AC75" s="90" t="s">
        <v>108</v>
      </c>
      <c r="AD75" s="57" t="s">
        <v>112</v>
      </c>
      <c r="AE75" s="19" t="s">
        <v>135</v>
      </c>
      <c r="AF75" s="20" t="s">
        <v>146</v>
      </c>
      <c r="AG75" s="58" t="s">
        <v>578</v>
      </c>
      <c r="AH75" s="58" t="s">
        <v>133</v>
      </c>
      <c r="AI75" s="19" t="s">
        <v>135</v>
      </c>
      <c r="AJ75" s="19" t="s">
        <v>135</v>
      </c>
      <c r="AK75" s="46" t="s">
        <v>96</v>
      </c>
      <c r="AL75" s="57" t="s">
        <v>592</v>
      </c>
      <c r="AM75" s="19" t="s">
        <v>135</v>
      </c>
      <c r="AN75" s="19" t="s">
        <v>135</v>
      </c>
      <c r="AO75" s="19" t="s">
        <v>135</v>
      </c>
      <c r="AP75" s="20">
        <v>45260000000</v>
      </c>
      <c r="AQ75" s="58" t="s">
        <v>218</v>
      </c>
      <c r="AR75" s="58" t="s">
        <v>247</v>
      </c>
      <c r="AS75" s="58" t="s">
        <v>247</v>
      </c>
      <c r="AT75" s="58" t="s">
        <v>566</v>
      </c>
      <c r="AU75" s="58" t="s">
        <v>143</v>
      </c>
      <c r="AV75" s="19" t="s">
        <v>135</v>
      </c>
      <c r="AW75" s="20" t="s">
        <v>219</v>
      </c>
      <c r="AX75" s="19" t="s">
        <v>135</v>
      </c>
      <c r="AY75" s="19" t="s">
        <v>135</v>
      </c>
      <c r="AZ75" s="19" t="s">
        <v>135</v>
      </c>
      <c r="BA75" s="19" t="s">
        <v>135</v>
      </c>
      <c r="BB75" s="19" t="s">
        <v>135</v>
      </c>
      <c r="BC75" s="19" t="s">
        <v>135</v>
      </c>
      <c r="BD75" s="19" t="s">
        <v>135</v>
      </c>
      <c r="BE75" s="19" t="s">
        <v>135</v>
      </c>
      <c r="BF75" s="19" t="s">
        <v>135</v>
      </c>
      <c r="BG75" s="19" t="s">
        <v>135</v>
      </c>
      <c r="BH75" s="19" t="s">
        <v>135</v>
      </c>
      <c r="BI75" s="19" t="s">
        <v>135</v>
      </c>
    </row>
    <row r="76" spans="1:61" ht="48.75" customHeight="1">
      <c r="A76" s="15" t="s">
        <v>208</v>
      </c>
      <c r="B76" s="66">
        <f t="shared" ref="B76:B79" si="10">B75+1</f>
        <v>40</v>
      </c>
      <c r="C76" s="57" t="s">
        <v>112</v>
      </c>
      <c r="D76" s="15" t="s">
        <v>135</v>
      </c>
      <c r="E76" s="50" t="s">
        <v>251</v>
      </c>
      <c r="F76" s="20" t="s">
        <v>172</v>
      </c>
      <c r="G76" s="195">
        <v>4110100</v>
      </c>
      <c r="H76" s="25">
        <v>1</v>
      </c>
      <c r="I76" s="46" t="s">
        <v>97</v>
      </c>
      <c r="J76" s="19" t="s">
        <v>135</v>
      </c>
      <c r="K76" s="58" t="s">
        <v>201</v>
      </c>
      <c r="L76" s="57" t="s">
        <v>104</v>
      </c>
      <c r="M76" s="26" t="s">
        <v>190</v>
      </c>
      <c r="N76" s="31" t="s">
        <v>104</v>
      </c>
      <c r="O76" s="31" t="s">
        <v>193</v>
      </c>
      <c r="P76" s="38">
        <v>126</v>
      </c>
      <c r="Q76" s="52">
        <f t="shared" ref="Q76:Q79" si="11">P76*1.18</f>
        <v>148.67999999999998</v>
      </c>
      <c r="R76" s="19" t="s">
        <v>135</v>
      </c>
      <c r="S76" s="19" t="s">
        <v>135</v>
      </c>
      <c r="T76" s="19" t="s">
        <v>135</v>
      </c>
      <c r="U76" s="19" t="s">
        <v>135</v>
      </c>
      <c r="V76" s="19" t="s">
        <v>135</v>
      </c>
      <c r="W76" s="19" t="s">
        <v>135</v>
      </c>
      <c r="X76" s="19" t="s">
        <v>135</v>
      </c>
      <c r="Y76" s="19" t="s">
        <v>135</v>
      </c>
      <c r="Z76" s="19" t="s">
        <v>135</v>
      </c>
      <c r="AA76" s="38">
        <v>126</v>
      </c>
      <c r="AB76" s="52">
        <f>AA76*1.18</f>
        <v>148.67999999999998</v>
      </c>
      <c r="AC76" s="90" t="s">
        <v>108</v>
      </c>
      <c r="AD76" s="57" t="s">
        <v>112</v>
      </c>
      <c r="AE76" s="19" t="s">
        <v>135</v>
      </c>
      <c r="AF76" s="20" t="s">
        <v>146</v>
      </c>
      <c r="AG76" s="58" t="s">
        <v>578</v>
      </c>
      <c r="AH76" s="58" t="s">
        <v>133</v>
      </c>
      <c r="AI76" s="19" t="s">
        <v>135</v>
      </c>
      <c r="AJ76" s="19" t="s">
        <v>135</v>
      </c>
      <c r="AK76" s="46" t="s">
        <v>97</v>
      </c>
      <c r="AL76" s="57" t="s">
        <v>592</v>
      </c>
      <c r="AM76" s="19" t="s">
        <v>135</v>
      </c>
      <c r="AN76" s="19" t="s">
        <v>135</v>
      </c>
      <c r="AO76" s="19" t="s">
        <v>135</v>
      </c>
      <c r="AP76" s="20">
        <v>45260000000</v>
      </c>
      <c r="AQ76" s="58" t="s">
        <v>218</v>
      </c>
      <c r="AR76" s="58" t="s">
        <v>247</v>
      </c>
      <c r="AS76" s="58" t="s">
        <v>247</v>
      </c>
      <c r="AT76" s="58" t="s">
        <v>566</v>
      </c>
      <c r="AU76" s="58" t="s">
        <v>143</v>
      </c>
      <c r="AV76" s="19" t="s">
        <v>135</v>
      </c>
      <c r="AW76" s="20" t="s">
        <v>219</v>
      </c>
      <c r="AX76" s="19" t="s">
        <v>135</v>
      </c>
      <c r="AY76" s="19" t="s">
        <v>135</v>
      </c>
      <c r="AZ76" s="19" t="s">
        <v>135</v>
      </c>
      <c r="BA76" s="19" t="s">
        <v>135</v>
      </c>
      <c r="BB76" s="19" t="s">
        <v>135</v>
      </c>
      <c r="BC76" s="19" t="s">
        <v>135</v>
      </c>
      <c r="BD76" s="19" t="s">
        <v>135</v>
      </c>
      <c r="BE76" s="19" t="s">
        <v>135</v>
      </c>
      <c r="BF76" s="19" t="s">
        <v>135</v>
      </c>
      <c r="BG76" s="19" t="s">
        <v>135</v>
      </c>
      <c r="BH76" s="19" t="s">
        <v>135</v>
      </c>
      <c r="BI76" s="19" t="s">
        <v>135</v>
      </c>
    </row>
    <row r="77" spans="1:61" ht="78" customHeight="1">
      <c r="A77" s="15" t="s">
        <v>208</v>
      </c>
      <c r="B77" s="66">
        <f t="shared" si="10"/>
        <v>41</v>
      </c>
      <c r="C77" s="57" t="s">
        <v>112</v>
      </c>
      <c r="D77" s="15" t="s">
        <v>135</v>
      </c>
      <c r="E77" s="34" t="s">
        <v>618</v>
      </c>
      <c r="F77" s="35" t="s">
        <v>530</v>
      </c>
      <c r="G77" s="35" t="s">
        <v>531</v>
      </c>
      <c r="H77" s="25">
        <v>1</v>
      </c>
      <c r="I77" s="82" t="s">
        <v>98</v>
      </c>
      <c r="J77" s="19" t="s">
        <v>135</v>
      </c>
      <c r="K77" s="58" t="s">
        <v>200</v>
      </c>
      <c r="L77" s="43" t="s">
        <v>103</v>
      </c>
      <c r="M77" s="31" t="s">
        <v>224</v>
      </c>
      <c r="N77" s="54" t="s">
        <v>225</v>
      </c>
      <c r="O77" s="31" t="s">
        <v>193</v>
      </c>
      <c r="P77" s="39">
        <v>3600</v>
      </c>
      <c r="Q77" s="52">
        <f t="shared" si="11"/>
        <v>4248</v>
      </c>
      <c r="R77" s="19" t="s">
        <v>135</v>
      </c>
      <c r="S77" s="19" t="s">
        <v>135</v>
      </c>
      <c r="T77" s="19" t="s">
        <v>135</v>
      </c>
      <c r="U77" s="19" t="s">
        <v>135</v>
      </c>
      <c r="V77" s="19" t="s">
        <v>135</v>
      </c>
      <c r="W77" s="19" t="s">
        <v>135</v>
      </c>
      <c r="X77" s="19" t="s">
        <v>135</v>
      </c>
      <c r="Y77" s="19" t="s">
        <v>135</v>
      </c>
      <c r="Z77" s="19" t="s">
        <v>135</v>
      </c>
      <c r="AA77" s="39">
        <v>3600</v>
      </c>
      <c r="AB77" s="52">
        <f>AA77*1.18</f>
        <v>4248</v>
      </c>
      <c r="AC77" s="90" t="s">
        <v>108</v>
      </c>
      <c r="AD77" s="57" t="s">
        <v>112</v>
      </c>
      <c r="AE77" s="19" t="s">
        <v>135</v>
      </c>
      <c r="AF77" s="20" t="s">
        <v>146</v>
      </c>
      <c r="AG77" s="58" t="s">
        <v>231</v>
      </c>
      <c r="AH77" s="58" t="s">
        <v>134</v>
      </c>
      <c r="AI77" s="19" t="s">
        <v>135</v>
      </c>
      <c r="AJ77" s="19" t="s">
        <v>135</v>
      </c>
      <c r="AK77" s="47" t="s">
        <v>98</v>
      </c>
      <c r="AL77" s="57" t="s">
        <v>592</v>
      </c>
      <c r="AM77" s="19" t="s">
        <v>135</v>
      </c>
      <c r="AN77" s="19" t="s">
        <v>135</v>
      </c>
      <c r="AO77" s="19" t="s">
        <v>135</v>
      </c>
      <c r="AP77" s="20">
        <v>45260000000</v>
      </c>
      <c r="AQ77" s="58" t="s">
        <v>218</v>
      </c>
      <c r="AR77" s="58" t="s">
        <v>138</v>
      </c>
      <c r="AS77" s="58" t="s">
        <v>138</v>
      </c>
      <c r="AT77" s="58" t="s">
        <v>141</v>
      </c>
      <c r="AU77" s="58" t="s">
        <v>143</v>
      </c>
      <c r="AV77" s="19" t="s">
        <v>135</v>
      </c>
      <c r="AW77" s="20" t="s">
        <v>219</v>
      </c>
      <c r="AX77" s="19" t="s">
        <v>135</v>
      </c>
      <c r="AY77" s="19" t="s">
        <v>135</v>
      </c>
      <c r="AZ77" s="19" t="s">
        <v>135</v>
      </c>
      <c r="BA77" s="19" t="s">
        <v>135</v>
      </c>
      <c r="BB77" s="19" t="s">
        <v>135</v>
      </c>
      <c r="BC77" s="19" t="s">
        <v>135</v>
      </c>
      <c r="BD77" s="19" t="s">
        <v>135</v>
      </c>
      <c r="BE77" s="19" t="s">
        <v>135</v>
      </c>
      <c r="BF77" s="19" t="s">
        <v>135</v>
      </c>
      <c r="BG77" s="19" t="s">
        <v>135</v>
      </c>
      <c r="BH77" s="19" t="s">
        <v>135</v>
      </c>
      <c r="BI77" s="19" t="s">
        <v>135</v>
      </c>
    </row>
    <row r="78" spans="1:61" ht="50.25" customHeight="1">
      <c r="A78" s="15" t="s">
        <v>208</v>
      </c>
      <c r="B78" s="66">
        <f>B77+1</f>
        <v>42</v>
      </c>
      <c r="C78" s="57" t="s">
        <v>112</v>
      </c>
      <c r="D78" s="15" t="s">
        <v>135</v>
      </c>
      <c r="E78" s="22" t="s">
        <v>252</v>
      </c>
      <c r="F78" s="20" t="s">
        <v>183</v>
      </c>
      <c r="G78" s="26" t="s">
        <v>184</v>
      </c>
      <c r="H78" s="25">
        <v>1</v>
      </c>
      <c r="I78" s="46" t="s">
        <v>101</v>
      </c>
      <c r="J78" s="19" t="s">
        <v>135</v>
      </c>
      <c r="K78" s="58" t="s">
        <v>200</v>
      </c>
      <c r="L78" s="57" t="s">
        <v>103</v>
      </c>
      <c r="M78" s="26" t="s">
        <v>197</v>
      </c>
      <c r="N78" s="31" t="s">
        <v>194</v>
      </c>
      <c r="O78" s="31" t="s">
        <v>193</v>
      </c>
      <c r="P78" s="53">
        <v>200</v>
      </c>
      <c r="Q78" s="52">
        <f t="shared" si="11"/>
        <v>236</v>
      </c>
      <c r="R78" s="19" t="s">
        <v>135</v>
      </c>
      <c r="S78" s="19" t="s">
        <v>135</v>
      </c>
      <c r="T78" s="19" t="s">
        <v>135</v>
      </c>
      <c r="U78" s="19" t="s">
        <v>135</v>
      </c>
      <c r="V78" s="19" t="s">
        <v>135</v>
      </c>
      <c r="W78" s="19" t="s">
        <v>135</v>
      </c>
      <c r="X78" s="19" t="s">
        <v>135</v>
      </c>
      <c r="Y78" s="19" t="s">
        <v>135</v>
      </c>
      <c r="Z78" s="19" t="s">
        <v>135</v>
      </c>
      <c r="AA78" s="53">
        <v>200</v>
      </c>
      <c r="AB78" s="8">
        <f>AA78*1.18</f>
        <v>236</v>
      </c>
      <c r="AC78" s="90" t="s">
        <v>108</v>
      </c>
      <c r="AD78" s="57" t="s">
        <v>112</v>
      </c>
      <c r="AE78" s="19" t="s">
        <v>135</v>
      </c>
      <c r="AF78" s="20" t="s">
        <v>146</v>
      </c>
      <c r="AG78" s="58" t="s">
        <v>128</v>
      </c>
      <c r="AH78" s="58" t="s">
        <v>137</v>
      </c>
      <c r="AI78" s="19" t="s">
        <v>135</v>
      </c>
      <c r="AJ78" s="19" t="s">
        <v>135</v>
      </c>
      <c r="AK78" s="46" t="s">
        <v>101</v>
      </c>
      <c r="AL78" s="57" t="s">
        <v>592</v>
      </c>
      <c r="AM78" s="19" t="s">
        <v>135</v>
      </c>
      <c r="AN78" s="19" t="s">
        <v>135</v>
      </c>
      <c r="AO78" s="19" t="s">
        <v>135</v>
      </c>
      <c r="AP78" s="20">
        <v>45260000000</v>
      </c>
      <c r="AQ78" s="58" t="s">
        <v>218</v>
      </c>
      <c r="AR78" s="58" t="s">
        <v>129</v>
      </c>
      <c r="AS78" s="58" t="s">
        <v>129</v>
      </c>
      <c r="AT78" s="58" t="s">
        <v>230</v>
      </c>
      <c r="AU78" s="58" t="s">
        <v>143</v>
      </c>
      <c r="AV78" s="19" t="s">
        <v>135</v>
      </c>
      <c r="AW78" s="20" t="s">
        <v>219</v>
      </c>
      <c r="AX78" s="19" t="s">
        <v>135</v>
      </c>
      <c r="AY78" s="19" t="s">
        <v>135</v>
      </c>
      <c r="AZ78" s="19" t="s">
        <v>135</v>
      </c>
      <c r="BA78" s="19" t="s">
        <v>135</v>
      </c>
      <c r="BB78" s="19" t="s">
        <v>135</v>
      </c>
      <c r="BC78" s="19" t="s">
        <v>135</v>
      </c>
      <c r="BD78" s="19" t="s">
        <v>135</v>
      </c>
      <c r="BE78" s="19" t="s">
        <v>135</v>
      </c>
      <c r="BF78" s="19" t="s">
        <v>135</v>
      </c>
      <c r="BG78" s="19" t="s">
        <v>135</v>
      </c>
      <c r="BH78" s="19" t="s">
        <v>135</v>
      </c>
      <c r="BI78" s="19" t="s">
        <v>135</v>
      </c>
    </row>
    <row r="79" spans="1:61" ht="74.25" customHeight="1">
      <c r="A79" s="15" t="s">
        <v>208</v>
      </c>
      <c r="B79" s="66">
        <f t="shared" si="10"/>
        <v>43</v>
      </c>
      <c r="C79" s="57" t="s">
        <v>112</v>
      </c>
      <c r="D79" s="15" t="s">
        <v>135</v>
      </c>
      <c r="E79" s="51" t="s">
        <v>252</v>
      </c>
      <c r="F79" s="66" t="s">
        <v>183</v>
      </c>
      <c r="G79" s="35" t="s">
        <v>184</v>
      </c>
      <c r="H79" s="25">
        <v>1</v>
      </c>
      <c r="I79" s="46" t="s">
        <v>596</v>
      </c>
      <c r="J79" s="94" t="s">
        <v>135</v>
      </c>
      <c r="K79" s="58" t="s">
        <v>200</v>
      </c>
      <c r="L79" s="57" t="s">
        <v>103</v>
      </c>
      <c r="M79" s="35" t="s">
        <v>197</v>
      </c>
      <c r="N79" s="54" t="s">
        <v>194</v>
      </c>
      <c r="O79" s="54" t="s">
        <v>193</v>
      </c>
      <c r="P79" s="53">
        <v>700</v>
      </c>
      <c r="Q79" s="52">
        <f t="shared" si="11"/>
        <v>826</v>
      </c>
      <c r="R79" s="94" t="s">
        <v>135</v>
      </c>
      <c r="S79" s="94" t="s">
        <v>135</v>
      </c>
      <c r="T79" s="94" t="s">
        <v>135</v>
      </c>
      <c r="U79" s="94" t="s">
        <v>135</v>
      </c>
      <c r="V79" s="94" t="s">
        <v>135</v>
      </c>
      <c r="W79" s="94" t="s">
        <v>135</v>
      </c>
      <c r="X79" s="94" t="s">
        <v>135</v>
      </c>
      <c r="Y79" s="94" t="s">
        <v>135</v>
      </c>
      <c r="Z79" s="94" t="s">
        <v>135</v>
      </c>
      <c r="AA79" s="53">
        <v>700</v>
      </c>
      <c r="AB79" s="52">
        <f t="shared" ref="AB79" si="12">AA79*1.18</f>
        <v>826</v>
      </c>
      <c r="AC79" s="90" t="s">
        <v>108</v>
      </c>
      <c r="AD79" s="46" t="s">
        <v>112</v>
      </c>
      <c r="AE79" s="94" t="s">
        <v>135</v>
      </c>
      <c r="AF79" s="20" t="s">
        <v>146</v>
      </c>
      <c r="AG79" s="58" t="s">
        <v>619</v>
      </c>
      <c r="AH79" s="58" t="s">
        <v>133</v>
      </c>
      <c r="AI79" s="19" t="s">
        <v>135</v>
      </c>
      <c r="AJ79" s="19" t="s">
        <v>135</v>
      </c>
      <c r="AK79" s="183" t="s">
        <v>102</v>
      </c>
      <c r="AL79" s="57" t="s">
        <v>592</v>
      </c>
      <c r="AM79" s="94" t="s">
        <v>135</v>
      </c>
      <c r="AN79" s="94" t="s">
        <v>135</v>
      </c>
      <c r="AO79" s="94" t="s">
        <v>135</v>
      </c>
      <c r="AP79" s="66">
        <v>45260000000</v>
      </c>
      <c r="AQ79" s="58" t="s">
        <v>218</v>
      </c>
      <c r="AR79" s="58" t="s">
        <v>247</v>
      </c>
      <c r="AS79" s="58" t="s">
        <v>247</v>
      </c>
      <c r="AT79" s="58" t="s">
        <v>566</v>
      </c>
      <c r="AU79" s="58" t="s">
        <v>143</v>
      </c>
      <c r="AV79" s="94" t="s">
        <v>135</v>
      </c>
      <c r="AW79" s="66" t="s">
        <v>219</v>
      </c>
      <c r="AX79" s="94" t="s">
        <v>135</v>
      </c>
      <c r="AY79" s="94" t="s">
        <v>135</v>
      </c>
      <c r="AZ79" s="94" t="s">
        <v>135</v>
      </c>
      <c r="BA79" s="94" t="s">
        <v>135</v>
      </c>
      <c r="BB79" s="94" t="s">
        <v>135</v>
      </c>
      <c r="BC79" s="94" t="s">
        <v>135</v>
      </c>
      <c r="BD79" s="94" t="s">
        <v>135</v>
      </c>
      <c r="BE79" s="94" t="s">
        <v>135</v>
      </c>
      <c r="BF79" s="94" t="s">
        <v>135</v>
      </c>
      <c r="BG79" s="94" t="s">
        <v>135</v>
      </c>
      <c r="BH79" s="94" t="s">
        <v>135</v>
      </c>
      <c r="BI79" s="140" t="s">
        <v>258</v>
      </c>
    </row>
    <row r="80" spans="1:61" ht="24.75" customHeight="1">
      <c r="A80" s="203" t="s">
        <v>524</v>
      </c>
      <c r="B80" s="204"/>
      <c r="C80" s="204"/>
      <c r="D80" s="204"/>
      <c r="E80" s="204"/>
      <c r="F80" s="204"/>
      <c r="G80" s="204"/>
      <c r="H80" s="204"/>
      <c r="I80" s="204"/>
      <c r="J80" s="9"/>
      <c r="K80" s="9"/>
      <c r="L80" s="9"/>
      <c r="M80" s="29"/>
      <c r="N80" s="29"/>
      <c r="O80" s="29"/>
      <c r="P80" s="143">
        <f>SUM(P71:P79)</f>
        <v>8785.6</v>
      </c>
      <c r="Q80" s="143">
        <f>SUM(Q71:Q79)</f>
        <v>10367.008</v>
      </c>
      <c r="R80" s="143"/>
      <c r="S80" s="143"/>
      <c r="T80" s="143"/>
      <c r="U80" s="143"/>
      <c r="V80" s="143"/>
      <c r="W80" s="143"/>
      <c r="X80" s="143"/>
      <c r="Y80" s="143"/>
      <c r="Z80" s="143"/>
      <c r="AA80" s="143">
        <f>SUM(AA71:AA79)</f>
        <v>8740.3482538631579</v>
      </c>
      <c r="AB80" s="143">
        <f>SUM(AB71:AB79)</f>
        <v>10313.610939558526</v>
      </c>
      <c r="AC80" s="9"/>
      <c r="AD80" s="9"/>
      <c r="AE80" s="9"/>
      <c r="AF80" s="9"/>
      <c r="AG80" s="9"/>
      <c r="AH80" s="9"/>
      <c r="AI80" s="9"/>
      <c r="AJ80" s="9"/>
      <c r="AK80" s="9"/>
      <c r="AL80" s="117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</row>
    <row r="81" spans="1:61" ht="24.75" customHeight="1">
      <c r="A81" s="107" t="s">
        <v>606</v>
      </c>
      <c r="B81" s="108"/>
      <c r="C81" s="108"/>
      <c r="D81" s="108"/>
      <c r="E81" s="108"/>
      <c r="F81" s="108"/>
      <c r="G81" s="109"/>
      <c r="H81" s="109"/>
      <c r="I81" s="109"/>
      <c r="J81" s="109"/>
      <c r="K81" s="109"/>
      <c r="L81" s="109"/>
      <c r="M81" s="112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11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</row>
    <row r="82" spans="1:61" ht="71.25" customHeight="1">
      <c r="A82" s="15" t="s">
        <v>212</v>
      </c>
      <c r="B82" s="66">
        <f>B79+1</f>
        <v>44</v>
      </c>
      <c r="C82" s="57" t="s">
        <v>112</v>
      </c>
      <c r="D82" s="15" t="s">
        <v>135</v>
      </c>
      <c r="E82" s="34" t="s">
        <v>249</v>
      </c>
      <c r="F82" s="20" t="s">
        <v>185</v>
      </c>
      <c r="G82" s="26" t="s">
        <v>186</v>
      </c>
      <c r="H82" s="25">
        <v>1</v>
      </c>
      <c r="I82" s="192" t="s">
        <v>105</v>
      </c>
      <c r="J82" s="19" t="s">
        <v>135</v>
      </c>
      <c r="K82" s="58" t="s">
        <v>200</v>
      </c>
      <c r="L82" s="58" t="s">
        <v>120</v>
      </c>
      <c r="M82" s="26" t="s">
        <v>198</v>
      </c>
      <c r="N82" s="33" t="s">
        <v>199</v>
      </c>
      <c r="O82" s="34" t="s">
        <v>193</v>
      </c>
      <c r="P82" s="40">
        <v>12051.6</v>
      </c>
      <c r="Q82" s="8">
        <f t="shared" ref="Q82:Q88" si="13">P82*1.18</f>
        <v>14220.887999999999</v>
      </c>
      <c r="R82" s="19" t="s">
        <v>135</v>
      </c>
      <c r="S82" s="19" t="s">
        <v>135</v>
      </c>
      <c r="T82" s="19" t="s">
        <v>135</v>
      </c>
      <c r="U82" s="19" t="s">
        <v>135</v>
      </c>
      <c r="V82" s="19" t="s">
        <v>135</v>
      </c>
      <c r="W82" s="19" t="s">
        <v>135</v>
      </c>
      <c r="X82" s="19" t="s">
        <v>135</v>
      </c>
      <c r="Y82" s="19" t="s">
        <v>135</v>
      </c>
      <c r="Z82" s="19" t="s">
        <v>135</v>
      </c>
      <c r="AA82" s="40">
        <v>12051.6</v>
      </c>
      <c r="AB82" s="8">
        <f t="shared" ref="AB82:AB88" si="14">AA82*1.18</f>
        <v>14220.887999999999</v>
      </c>
      <c r="AC82" s="57" t="s">
        <v>107</v>
      </c>
      <c r="AD82" s="57" t="s">
        <v>112</v>
      </c>
      <c r="AE82" s="19" t="s">
        <v>135</v>
      </c>
      <c r="AF82" s="20" t="s">
        <v>146</v>
      </c>
      <c r="AG82" s="58" t="s">
        <v>139</v>
      </c>
      <c r="AH82" s="58" t="s">
        <v>140</v>
      </c>
      <c r="AI82" s="19" t="s">
        <v>135</v>
      </c>
      <c r="AJ82" s="19" t="s">
        <v>135</v>
      </c>
      <c r="AK82" s="192" t="s">
        <v>214</v>
      </c>
      <c r="AL82" s="57" t="s">
        <v>592</v>
      </c>
      <c r="AM82" s="19" t="s">
        <v>135</v>
      </c>
      <c r="AN82" s="19" t="s">
        <v>135</v>
      </c>
      <c r="AO82" s="19" t="s">
        <v>135</v>
      </c>
      <c r="AP82" s="20">
        <v>45260000000</v>
      </c>
      <c r="AQ82" s="58" t="s">
        <v>218</v>
      </c>
      <c r="AR82" s="58" t="s">
        <v>140</v>
      </c>
      <c r="AS82" s="58" t="s">
        <v>538</v>
      </c>
      <c r="AT82" s="58" t="s">
        <v>568</v>
      </c>
      <c r="AU82" s="66">
        <v>2015</v>
      </c>
      <c r="AV82" s="19" t="s">
        <v>135</v>
      </c>
      <c r="AW82" s="20" t="s">
        <v>219</v>
      </c>
      <c r="AX82" s="19" t="s">
        <v>135</v>
      </c>
      <c r="AY82" s="19" t="s">
        <v>135</v>
      </c>
      <c r="AZ82" s="19" t="s">
        <v>135</v>
      </c>
      <c r="BA82" s="19" t="s">
        <v>135</v>
      </c>
      <c r="BB82" s="19" t="s">
        <v>135</v>
      </c>
      <c r="BC82" s="19" t="s">
        <v>135</v>
      </c>
      <c r="BD82" s="19" t="s">
        <v>135</v>
      </c>
      <c r="BE82" s="19" t="s">
        <v>135</v>
      </c>
      <c r="BF82" s="19" t="s">
        <v>135</v>
      </c>
      <c r="BG82" s="19" t="s">
        <v>135</v>
      </c>
      <c r="BH82" s="19" t="s">
        <v>135</v>
      </c>
      <c r="BI82" s="19" t="s">
        <v>135</v>
      </c>
    </row>
    <row r="83" spans="1:61" ht="115.5" customHeight="1">
      <c r="A83" s="15" t="s">
        <v>212</v>
      </c>
      <c r="B83" s="66">
        <f t="shared" ref="B83:B89" si="15">B82+1</f>
        <v>45</v>
      </c>
      <c r="C83" s="57" t="s">
        <v>112</v>
      </c>
      <c r="D83" s="15" t="s">
        <v>135</v>
      </c>
      <c r="E83" s="34" t="s">
        <v>249</v>
      </c>
      <c r="F83" s="66" t="s">
        <v>264</v>
      </c>
      <c r="G83" s="195">
        <v>7230000</v>
      </c>
      <c r="H83" s="25">
        <v>1</v>
      </c>
      <c r="I83" s="192" t="s">
        <v>106</v>
      </c>
      <c r="J83" s="19" t="s">
        <v>135</v>
      </c>
      <c r="K83" s="58" t="s">
        <v>200</v>
      </c>
      <c r="L83" s="58" t="s">
        <v>120</v>
      </c>
      <c r="M83" s="35" t="s">
        <v>197</v>
      </c>
      <c r="N83" s="51" t="s">
        <v>223</v>
      </c>
      <c r="O83" s="34" t="s">
        <v>193</v>
      </c>
      <c r="P83" s="40">
        <v>391.29</v>
      </c>
      <c r="Q83" s="8">
        <f t="shared" si="13"/>
        <v>461.72219999999999</v>
      </c>
      <c r="R83" s="19" t="s">
        <v>135</v>
      </c>
      <c r="S83" s="19" t="s">
        <v>135</v>
      </c>
      <c r="T83" s="19" t="s">
        <v>135</v>
      </c>
      <c r="U83" s="19" t="s">
        <v>135</v>
      </c>
      <c r="V83" s="19" t="s">
        <v>135</v>
      </c>
      <c r="W83" s="19" t="s">
        <v>135</v>
      </c>
      <c r="X83" s="19" t="s">
        <v>135</v>
      </c>
      <c r="Y83" s="19" t="s">
        <v>135</v>
      </c>
      <c r="Z83" s="19" t="s">
        <v>135</v>
      </c>
      <c r="AA83" s="40">
        <v>391.29</v>
      </c>
      <c r="AB83" s="8">
        <f t="shared" si="14"/>
        <v>461.72219999999999</v>
      </c>
      <c r="AC83" s="58" t="s">
        <v>108</v>
      </c>
      <c r="AD83" s="57" t="s">
        <v>112</v>
      </c>
      <c r="AE83" s="19" t="s">
        <v>135</v>
      </c>
      <c r="AF83" s="20" t="s">
        <v>146</v>
      </c>
      <c r="AG83" s="58" t="s">
        <v>139</v>
      </c>
      <c r="AH83" s="58" t="s">
        <v>139</v>
      </c>
      <c r="AI83" s="19" t="s">
        <v>135</v>
      </c>
      <c r="AJ83" s="19" t="s">
        <v>135</v>
      </c>
      <c r="AK83" s="192" t="s">
        <v>106</v>
      </c>
      <c r="AL83" s="57" t="s">
        <v>592</v>
      </c>
      <c r="AM83" s="19" t="s">
        <v>135</v>
      </c>
      <c r="AN83" s="19" t="s">
        <v>135</v>
      </c>
      <c r="AO83" s="19" t="s">
        <v>135</v>
      </c>
      <c r="AP83" s="20">
        <v>45260000000</v>
      </c>
      <c r="AQ83" s="58" t="s">
        <v>218</v>
      </c>
      <c r="AR83" s="58" t="s">
        <v>140</v>
      </c>
      <c r="AS83" s="58" t="s">
        <v>140</v>
      </c>
      <c r="AT83" s="58" t="s">
        <v>230</v>
      </c>
      <c r="AU83" s="58" t="s">
        <v>143</v>
      </c>
      <c r="AV83" s="19" t="s">
        <v>135</v>
      </c>
      <c r="AW83" s="20" t="s">
        <v>219</v>
      </c>
      <c r="AX83" s="19" t="s">
        <v>135</v>
      </c>
      <c r="AY83" s="19" t="s">
        <v>135</v>
      </c>
      <c r="AZ83" s="19" t="s">
        <v>135</v>
      </c>
      <c r="BA83" s="19" t="s">
        <v>135</v>
      </c>
      <c r="BB83" s="19" t="s">
        <v>135</v>
      </c>
      <c r="BC83" s="19" t="s">
        <v>135</v>
      </c>
      <c r="BD83" s="19" t="s">
        <v>135</v>
      </c>
      <c r="BE83" s="19" t="s">
        <v>135</v>
      </c>
      <c r="BF83" s="19" t="s">
        <v>135</v>
      </c>
      <c r="BG83" s="19" t="s">
        <v>135</v>
      </c>
      <c r="BH83" s="19" t="s">
        <v>135</v>
      </c>
      <c r="BI83" s="19" t="s">
        <v>135</v>
      </c>
    </row>
    <row r="84" spans="1:61" ht="82.5" customHeight="1">
      <c r="A84" s="15" t="s">
        <v>212</v>
      </c>
      <c r="B84" s="66">
        <f t="shared" si="15"/>
        <v>46</v>
      </c>
      <c r="C84" s="57" t="s">
        <v>112</v>
      </c>
      <c r="D84" s="15" t="s">
        <v>135</v>
      </c>
      <c r="E84" s="34" t="s">
        <v>248</v>
      </c>
      <c r="F84" s="195" t="s">
        <v>263</v>
      </c>
      <c r="G84" s="20" t="s">
        <v>265</v>
      </c>
      <c r="H84" s="25">
        <v>1</v>
      </c>
      <c r="I84" s="46" t="s">
        <v>121</v>
      </c>
      <c r="J84" s="19" t="s">
        <v>135</v>
      </c>
      <c r="K84" s="58" t="s">
        <v>200</v>
      </c>
      <c r="L84" s="43" t="s">
        <v>103</v>
      </c>
      <c r="M84" s="35" t="s">
        <v>207</v>
      </c>
      <c r="N84" s="50" t="s">
        <v>220</v>
      </c>
      <c r="O84" s="34" t="s">
        <v>193</v>
      </c>
      <c r="P84" s="38">
        <v>220</v>
      </c>
      <c r="Q84" s="8">
        <f t="shared" si="13"/>
        <v>259.59999999999997</v>
      </c>
      <c r="R84" s="19" t="s">
        <v>135</v>
      </c>
      <c r="S84" s="19" t="s">
        <v>135</v>
      </c>
      <c r="T84" s="19" t="s">
        <v>135</v>
      </c>
      <c r="U84" s="19" t="s">
        <v>135</v>
      </c>
      <c r="V84" s="19" t="s">
        <v>135</v>
      </c>
      <c r="W84" s="19" t="s">
        <v>135</v>
      </c>
      <c r="X84" s="19" t="s">
        <v>135</v>
      </c>
      <c r="Y84" s="19" t="s">
        <v>135</v>
      </c>
      <c r="Z84" s="19" t="s">
        <v>135</v>
      </c>
      <c r="AA84" s="38">
        <v>220</v>
      </c>
      <c r="AB84" s="8">
        <f t="shared" si="14"/>
        <v>259.59999999999997</v>
      </c>
      <c r="AC84" s="58" t="s">
        <v>108</v>
      </c>
      <c r="AD84" s="57" t="s">
        <v>112</v>
      </c>
      <c r="AE84" s="19" t="s">
        <v>135</v>
      </c>
      <c r="AF84" s="20" t="s">
        <v>146</v>
      </c>
      <c r="AG84" s="92" t="s">
        <v>542</v>
      </c>
      <c r="AH84" s="58" t="s">
        <v>132</v>
      </c>
      <c r="AI84" s="19" t="s">
        <v>135</v>
      </c>
      <c r="AJ84" s="19" t="s">
        <v>135</v>
      </c>
      <c r="AK84" s="46" t="s">
        <v>121</v>
      </c>
      <c r="AL84" s="57" t="s">
        <v>592</v>
      </c>
      <c r="AM84" s="19" t="s">
        <v>135</v>
      </c>
      <c r="AN84" s="19" t="s">
        <v>135</v>
      </c>
      <c r="AO84" s="19" t="s">
        <v>135</v>
      </c>
      <c r="AP84" s="20">
        <v>45260000000</v>
      </c>
      <c r="AQ84" s="58" t="s">
        <v>218</v>
      </c>
      <c r="AR84" s="58" t="s">
        <v>569</v>
      </c>
      <c r="AS84" s="58" t="s">
        <v>569</v>
      </c>
      <c r="AT84" s="58" t="s">
        <v>129</v>
      </c>
      <c r="AU84" s="58" t="s">
        <v>570</v>
      </c>
      <c r="AV84" s="19" t="s">
        <v>135</v>
      </c>
      <c r="AW84" s="20" t="s">
        <v>219</v>
      </c>
      <c r="AX84" s="19" t="s">
        <v>135</v>
      </c>
      <c r="AY84" s="19" t="s">
        <v>135</v>
      </c>
      <c r="AZ84" s="19" t="s">
        <v>135</v>
      </c>
      <c r="BA84" s="19" t="s">
        <v>135</v>
      </c>
      <c r="BB84" s="19" t="s">
        <v>135</v>
      </c>
      <c r="BC84" s="19" t="s">
        <v>135</v>
      </c>
      <c r="BD84" s="19" t="s">
        <v>135</v>
      </c>
      <c r="BE84" s="19" t="s">
        <v>135</v>
      </c>
      <c r="BF84" s="19" t="s">
        <v>135</v>
      </c>
      <c r="BG84" s="19" t="s">
        <v>135</v>
      </c>
      <c r="BH84" s="19" t="s">
        <v>135</v>
      </c>
      <c r="BI84" s="19" t="s">
        <v>135</v>
      </c>
    </row>
    <row r="85" spans="1:61" ht="135.75" customHeight="1">
      <c r="A85" s="15" t="s">
        <v>212</v>
      </c>
      <c r="B85" s="66">
        <f t="shared" si="15"/>
        <v>47</v>
      </c>
      <c r="C85" s="57" t="s">
        <v>112</v>
      </c>
      <c r="D85" s="15" t="s">
        <v>135</v>
      </c>
      <c r="E85" s="34" t="s">
        <v>248</v>
      </c>
      <c r="F85" s="67" t="s">
        <v>263</v>
      </c>
      <c r="G85" s="20" t="s">
        <v>265</v>
      </c>
      <c r="H85" s="25">
        <v>1</v>
      </c>
      <c r="I85" s="46" t="s">
        <v>109</v>
      </c>
      <c r="J85" s="19" t="s">
        <v>135</v>
      </c>
      <c r="K85" s="58" t="s">
        <v>200</v>
      </c>
      <c r="L85" s="43" t="s">
        <v>103</v>
      </c>
      <c r="M85" s="35" t="s">
        <v>207</v>
      </c>
      <c r="N85" s="50" t="s">
        <v>220</v>
      </c>
      <c r="O85" s="34" t="s">
        <v>193</v>
      </c>
      <c r="P85" s="38">
        <v>600</v>
      </c>
      <c r="Q85" s="8">
        <f t="shared" si="13"/>
        <v>708</v>
      </c>
      <c r="R85" s="19" t="s">
        <v>135</v>
      </c>
      <c r="S85" s="19" t="s">
        <v>135</v>
      </c>
      <c r="T85" s="19" t="s">
        <v>135</v>
      </c>
      <c r="U85" s="19" t="s">
        <v>135</v>
      </c>
      <c r="V85" s="19" t="s">
        <v>135</v>
      </c>
      <c r="W85" s="19" t="s">
        <v>135</v>
      </c>
      <c r="X85" s="19" t="s">
        <v>135</v>
      </c>
      <c r="Y85" s="19" t="s">
        <v>135</v>
      </c>
      <c r="Z85" s="19" t="s">
        <v>135</v>
      </c>
      <c r="AA85" s="38">
        <v>600</v>
      </c>
      <c r="AB85" s="8">
        <f t="shared" si="14"/>
        <v>708</v>
      </c>
      <c r="AC85" s="58" t="s">
        <v>108</v>
      </c>
      <c r="AD85" s="57" t="s">
        <v>112</v>
      </c>
      <c r="AE85" s="19" t="s">
        <v>135</v>
      </c>
      <c r="AF85" s="20" t="s">
        <v>146</v>
      </c>
      <c r="AG85" s="58" t="s">
        <v>231</v>
      </c>
      <c r="AH85" s="58" t="s">
        <v>134</v>
      </c>
      <c r="AI85" s="19" t="s">
        <v>135</v>
      </c>
      <c r="AJ85" s="19" t="s">
        <v>135</v>
      </c>
      <c r="AK85" s="46" t="s">
        <v>109</v>
      </c>
      <c r="AL85" s="57" t="s">
        <v>592</v>
      </c>
      <c r="AM85" s="19" t="s">
        <v>135</v>
      </c>
      <c r="AN85" s="19" t="s">
        <v>135</v>
      </c>
      <c r="AO85" s="19" t="s">
        <v>135</v>
      </c>
      <c r="AP85" s="20">
        <v>45260000000</v>
      </c>
      <c r="AQ85" s="58" t="s">
        <v>218</v>
      </c>
      <c r="AR85" s="58" t="s">
        <v>134</v>
      </c>
      <c r="AS85" s="58" t="s">
        <v>134</v>
      </c>
      <c r="AT85" s="58" t="s">
        <v>132</v>
      </c>
      <c r="AU85" s="58" t="s">
        <v>570</v>
      </c>
      <c r="AV85" s="19" t="s">
        <v>135</v>
      </c>
      <c r="AW85" s="20" t="s">
        <v>219</v>
      </c>
      <c r="AX85" s="19" t="s">
        <v>135</v>
      </c>
      <c r="AY85" s="19" t="s">
        <v>135</v>
      </c>
      <c r="AZ85" s="19" t="s">
        <v>135</v>
      </c>
      <c r="BA85" s="19" t="s">
        <v>135</v>
      </c>
      <c r="BB85" s="19" t="s">
        <v>135</v>
      </c>
      <c r="BC85" s="19" t="s">
        <v>135</v>
      </c>
      <c r="BD85" s="19" t="s">
        <v>135</v>
      </c>
      <c r="BE85" s="19" t="s">
        <v>135</v>
      </c>
      <c r="BF85" s="19" t="s">
        <v>135</v>
      </c>
      <c r="BG85" s="19" t="s">
        <v>135</v>
      </c>
      <c r="BH85" s="19" t="s">
        <v>135</v>
      </c>
      <c r="BI85" s="19" t="s">
        <v>135</v>
      </c>
    </row>
    <row r="86" spans="1:61" ht="73.5" customHeight="1">
      <c r="A86" s="15" t="s">
        <v>212</v>
      </c>
      <c r="B86" s="66">
        <f t="shared" si="15"/>
        <v>48</v>
      </c>
      <c r="C86" s="57" t="s">
        <v>112</v>
      </c>
      <c r="D86" s="15" t="s">
        <v>135</v>
      </c>
      <c r="E86" s="34" t="s">
        <v>248</v>
      </c>
      <c r="F86" s="67" t="s">
        <v>263</v>
      </c>
      <c r="G86" s="20" t="s">
        <v>265</v>
      </c>
      <c r="H86" s="25">
        <v>1</v>
      </c>
      <c r="I86" s="46" t="s">
        <v>110</v>
      </c>
      <c r="J86" s="19" t="s">
        <v>135</v>
      </c>
      <c r="K86" s="58" t="s">
        <v>200</v>
      </c>
      <c r="L86" s="43" t="s">
        <v>103</v>
      </c>
      <c r="M86" s="35" t="s">
        <v>207</v>
      </c>
      <c r="N86" s="50" t="s">
        <v>220</v>
      </c>
      <c r="O86" s="34" t="s">
        <v>193</v>
      </c>
      <c r="P86" s="38">
        <v>400</v>
      </c>
      <c r="Q86" s="8">
        <f t="shared" si="13"/>
        <v>472</v>
      </c>
      <c r="R86" s="19" t="s">
        <v>135</v>
      </c>
      <c r="S86" s="19" t="s">
        <v>135</v>
      </c>
      <c r="T86" s="19" t="s">
        <v>135</v>
      </c>
      <c r="U86" s="19" t="s">
        <v>135</v>
      </c>
      <c r="V86" s="19" t="s">
        <v>135</v>
      </c>
      <c r="W86" s="19" t="s">
        <v>135</v>
      </c>
      <c r="X86" s="19" t="s">
        <v>135</v>
      </c>
      <c r="Y86" s="19" t="s">
        <v>135</v>
      </c>
      <c r="Z86" s="19" t="s">
        <v>135</v>
      </c>
      <c r="AA86" s="38">
        <v>400</v>
      </c>
      <c r="AB86" s="8">
        <f t="shared" si="14"/>
        <v>472</v>
      </c>
      <c r="AC86" s="58" t="s">
        <v>108</v>
      </c>
      <c r="AD86" s="57" t="s">
        <v>112</v>
      </c>
      <c r="AE86" s="19" t="s">
        <v>135</v>
      </c>
      <c r="AF86" s="20" t="s">
        <v>146</v>
      </c>
      <c r="AG86" s="92" t="s">
        <v>542</v>
      </c>
      <c r="AH86" s="58" t="s">
        <v>138</v>
      </c>
      <c r="AI86" s="19" t="s">
        <v>135</v>
      </c>
      <c r="AJ86" s="19" t="s">
        <v>135</v>
      </c>
      <c r="AK86" s="46" t="s">
        <v>110</v>
      </c>
      <c r="AL86" s="57" t="s">
        <v>592</v>
      </c>
      <c r="AM86" s="19" t="s">
        <v>135</v>
      </c>
      <c r="AN86" s="19" t="s">
        <v>135</v>
      </c>
      <c r="AO86" s="19" t="s">
        <v>135</v>
      </c>
      <c r="AP86" s="20">
        <v>45260000000</v>
      </c>
      <c r="AQ86" s="58" t="s">
        <v>218</v>
      </c>
      <c r="AR86" s="58" t="s">
        <v>132</v>
      </c>
      <c r="AS86" s="58" t="s">
        <v>132</v>
      </c>
      <c r="AT86" s="58" t="s">
        <v>133</v>
      </c>
      <c r="AU86" s="58" t="s">
        <v>570</v>
      </c>
      <c r="AV86" s="19" t="s">
        <v>135</v>
      </c>
      <c r="AW86" s="20" t="s">
        <v>219</v>
      </c>
      <c r="AX86" s="19" t="s">
        <v>135</v>
      </c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</row>
    <row r="87" spans="1:61" ht="228" customHeight="1">
      <c r="A87" s="15" t="s">
        <v>212</v>
      </c>
      <c r="B87" s="66">
        <f t="shared" si="15"/>
        <v>49</v>
      </c>
      <c r="C87" s="57" t="s">
        <v>112</v>
      </c>
      <c r="D87" s="15" t="s">
        <v>135</v>
      </c>
      <c r="E87" s="34" t="s">
        <v>248</v>
      </c>
      <c r="F87" s="67" t="s">
        <v>263</v>
      </c>
      <c r="G87" s="20" t="s">
        <v>265</v>
      </c>
      <c r="H87" s="25">
        <v>1</v>
      </c>
      <c r="I87" s="46" t="s">
        <v>111</v>
      </c>
      <c r="J87" s="19" t="s">
        <v>135</v>
      </c>
      <c r="K87" s="58" t="s">
        <v>200</v>
      </c>
      <c r="L87" s="43" t="s">
        <v>103</v>
      </c>
      <c r="M87" s="35" t="s">
        <v>207</v>
      </c>
      <c r="N87" s="50" t="s">
        <v>220</v>
      </c>
      <c r="O87" s="34" t="s">
        <v>193</v>
      </c>
      <c r="P87" s="38">
        <v>200</v>
      </c>
      <c r="Q87" s="8">
        <f t="shared" si="13"/>
        <v>236</v>
      </c>
      <c r="R87" s="19" t="s">
        <v>135</v>
      </c>
      <c r="S87" s="19" t="s">
        <v>135</v>
      </c>
      <c r="T87" s="19" t="s">
        <v>135</v>
      </c>
      <c r="U87" s="19" t="s">
        <v>135</v>
      </c>
      <c r="V87" s="19" t="s">
        <v>135</v>
      </c>
      <c r="W87" s="19" t="s">
        <v>135</v>
      </c>
      <c r="X87" s="19" t="s">
        <v>135</v>
      </c>
      <c r="Y87" s="19" t="s">
        <v>135</v>
      </c>
      <c r="Z87" s="19" t="s">
        <v>135</v>
      </c>
      <c r="AA87" s="38">
        <v>200</v>
      </c>
      <c r="AB87" s="8">
        <f t="shared" si="14"/>
        <v>236</v>
      </c>
      <c r="AC87" s="58" t="s">
        <v>108</v>
      </c>
      <c r="AD87" s="57" t="s">
        <v>112</v>
      </c>
      <c r="AE87" s="19" t="s">
        <v>135</v>
      </c>
      <c r="AF87" s="20" t="s">
        <v>146</v>
      </c>
      <c r="AG87" s="58" t="s">
        <v>231</v>
      </c>
      <c r="AH87" s="58" t="s">
        <v>138</v>
      </c>
      <c r="AI87" s="19" t="s">
        <v>135</v>
      </c>
      <c r="AJ87" s="19" t="s">
        <v>135</v>
      </c>
      <c r="AK87" s="46" t="s">
        <v>111</v>
      </c>
      <c r="AL87" s="57" t="s">
        <v>592</v>
      </c>
      <c r="AM87" s="19" t="s">
        <v>135</v>
      </c>
      <c r="AN87" s="19" t="s">
        <v>135</v>
      </c>
      <c r="AO87" s="19" t="s">
        <v>135</v>
      </c>
      <c r="AP87" s="20">
        <v>45260000000</v>
      </c>
      <c r="AQ87" s="58" t="s">
        <v>218</v>
      </c>
      <c r="AR87" s="58" t="s">
        <v>138</v>
      </c>
      <c r="AS87" s="58" t="s">
        <v>138</v>
      </c>
      <c r="AT87" s="58" t="s">
        <v>133</v>
      </c>
      <c r="AU87" s="58" t="s">
        <v>570</v>
      </c>
      <c r="AV87" s="19" t="s">
        <v>135</v>
      </c>
      <c r="AW87" s="20" t="s">
        <v>219</v>
      </c>
      <c r="AX87" s="19" t="s">
        <v>135</v>
      </c>
      <c r="AY87" s="19" t="s">
        <v>135</v>
      </c>
      <c r="AZ87" s="19" t="s">
        <v>135</v>
      </c>
      <c r="BA87" s="19" t="s">
        <v>135</v>
      </c>
      <c r="BB87" s="19" t="s">
        <v>135</v>
      </c>
      <c r="BC87" s="19" t="s">
        <v>135</v>
      </c>
      <c r="BD87" s="19" t="s">
        <v>135</v>
      </c>
      <c r="BE87" s="19" t="s">
        <v>135</v>
      </c>
      <c r="BF87" s="19" t="s">
        <v>135</v>
      </c>
      <c r="BG87" s="19" t="s">
        <v>135</v>
      </c>
      <c r="BH87" s="19" t="s">
        <v>135</v>
      </c>
      <c r="BI87" s="19" t="s">
        <v>135</v>
      </c>
    </row>
    <row r="88" spans="1:61" s="11" customFormat="1" ht="142.5" customHeight="1">
      <c r="A88" s="15" t="s">
        <v>212</v>
      </c>
      <c r="B88" s="66">
        <f t="shared" si="15"/>
        <v>50</v>
      </c>
      <c r="C88" s="57" t="s">
        <v>112</v>
      </c>
      <c r="D88" s="12"/>
      <c r="E88" s="50" t="s">
        <v>248</v>
      </c>
      <c r="F88" s="139" t="s">
        <v>539</v>
      </c>
      <c r="G88" s="66">
        <v>7430000</v>
      </c>
      <c r="H88" s="25">
        <v>1</v>
      </c>
      <c r="I88" s="46" t="s">
        <v>540</v>
      </c>
      <c r="J88" s="19" t="s">
        <v>135</v>
      </c>
      <c r="K88" s="58" t="s">
        <v>541</v>
      </c>
      <c r="L88" s="43" t="s">
        <v>227</v>
      </c>
      <c r="M88" s="35" t="s">
        <v>537</v>
      </c>
      <c r="N88" s="50" t="s">
        <v>220</v>
      </c>
      <c r="O88" s="34" t="s">
        <v>193</v>
      </c>
      <c r="P88" s="38">
        <v>217</v>
      </c>
      <c r="Q88" s="8">
        <f t="shared" si="13"/>
        <v>256.06</v>
      </c>
      <c r="R88" s="19" t="s">
        <v>135</v>
      </c>
      <c r="S88" s="19" t="s">
        <v>135</v>
      </c>
      <c r="T88" s="19" t="s">
        <v>135</v>
      </c>
      <c r="U88" s="19" t="s">
        <v>135</v>
      </c>
      <c r="V88" s="19" t="s">
        <v>135</v>
      </c>
      <c r="W88" s="19" t="s">
        <v>135</v>
      </c>
      <c r="X88" s="19" t="s">
        <v>135</v>
      </c>
      <c r="Y88" s="19" t="s">
        <v>135</v>
      </c>
      <c r="Z88" s="19" t="s">
        <v>135</v>
      </c>
      <c r="AA88" s="38">
        <v>217</v>
      </c>
      <c r="AB88" s="8">
        <f t="shared" si="14"/>
        <v>256.06</v>
      </c>
      <c r="AC88" s="58" t="s">
        <v>108</v>
      </c>
      <c r="AD88" s="57" t="s">
        <v>112</v>
      </c>
      <c r="AE88" s="19" t="s">
        <v>135</v>
      </c>
      <c r="AF88" s="20" t="s">
        <v>146</v>
      </c>
      <c r="AG88" s="58" t="s">
        <v>231</v>
      </c>
      <c r="AH88" s="58" t="s">
        <v>542</v>
      </c>
      <c r="AI88" s="19" t="s">
        <v>135</v>
      </c>
      <c r="AJ88" s="19" t="s">
        <v>135</v>
      </c>
      <c r="AK88" s="46" t="s">
        <v>543</v>
      </c>
      <c r="AL88" s="57" t="s">
        <v>592</v>
      </c>
      <c r="AM88" s="19" t="s">
        <v>135</v>
      </c>
      <c r="AN88" s="19" t="s">
        <v>135</v>
      </c>
      <c r="AO88" s="19" t="s">
        <v>135</v>
      </c>
      <c r="AP88" s="20">
        <v>45260000000</v>
      </c>
      <c r="AQ88" s="58" t="s">
        <v>218</v>
      </c>
      <c r="AR88" s="58" t="s">
        <v>138</v>
      </c>
      <c r="AS88" s="58" t="s">
        <v>138</v>
      </c>
      <c r="AT88" s="58" t="s">
        <v>138</v>
      </c>
      <c r="AU88" s="20">
        <v>2014</v>
      </c>
      <c r="AV88" s="19" t="s">
        <v>135</v>
      </c>
      <c r="AW88" s="20" t="s">
        <v>219</v>
      </c>
      <c r="AX88" s="19" t="s">
        <v>135</v>
      </c>
      <c r="AY88" s="19" t="s">
        <v>135</v>
      </c>
      <c r="AZ88" s="19" t="s">
        <v>135</v>
      </c>
      <c r="BA88" s="19" t="s">
        <v>135</v>
      </c>
      <c r="BB88" s="19" t="s">
        <v>135</v>
      </c>
      <c r="BC88" s="19" t="s">
        <v>135</v>
      </c>
      <c r="BD88" s="19" t="s">
        <v>135</v>
      </c>
      <c r="BE88" s="19" t="s">
        <v>135</v>
      </c>
      <c r="BF88" s="19" t="s">
        <v>135</v>
      </c>
      <c r="BG88" s="19" t="s">
        <v>135</v>
      </c>
      <c r="BH88" s="19" t="s">
        <v>135</v>
      </c>
      <c r="BI88" s="19" t="s">
        <v>135</v>
      </c>
    </row>
    <row r="89" spans="1:61" s="11" customFormat="1" ht="142.5" customHeight="1">
      <c r="A89" s="15" t="s">
        <v>212</v>
      </c>
      <c r="B89" s="66">
        <f t="shared" si="15"/>
        <v>51</v>
      </c>
      <c r="C89" s="57" t="s">
        <v>112</v>
      </c>
      <c r="D89" s="15" t="s">
        <v>135</v>
      </c>
      <c r="E89" s="50" t="s">
        <v>248</v>
      </c>
      <c r="F89" s="139" t="s">
        <v>611</v>
      </c>
      <c r="G89" s="66">
        <v>5010000</v>
      </c>
      <c r="H89" s="25">
        <v>1</v>
      </c>
      <c r="I89" s="46" t="s">
        <v>610</v>
      </c>
      <c r="J89" s="94" t="s">
        <v>135</v>
      </c>
      <c r="K89" s="58" t="s">
        <v>447</v>
      </c>
      <c r="L89" s="43" t="s">
        <v>607</v>
      </c>
      <c r="M89" s="35" t="s">
        <v>608</v>
      </c>
      <c r="N89" s="50" t="s">
        <v>220</v>
      </c>
      <c r="O89" s="50" t="s">
        <v>193</v>
      </c>
      <c r="P89" s="184">
        <v>2153.855</v>
      </c>
      <c r="Q89" s="52">
        <f>P89*1.18</f>
        <v>2541.5488999999998</v>
      </c>
      <c r="R89" s="94" t="s">
        <v>135</v>
      </c>
      <c r="S89" s="94" t="s">
        <v>135</v>
      </c>
      <c r="T89" s="94" t="s">
        <v>135</v>
      </c>
      <c r="U89" s="94" t="s">
        <v>135</v>
      </c>
      <c r="V89" s="94" t="s">
        <v>135</v>
      </c>
      <c r="W89" s="94" t="s">
        <v>135</v>
      </c>
      <c r="X89" s="94" t="s">
        <v>135</v>
      </c>
      <c r="Y89" s="94" t="s">
        <v>135</v>
      </c>
      <c r="Z89" s="94" t="s">
        <v>135</v>
      </c>
      <c r="AA89" s="184">
        <f>P89</f>
        <v>2153.855</v>
      </c>
      <c r="AB89" s="52">
        <f>AA89*1.18</f>
        <v>2541.5488999999998</v>
      </c>
      <c r="AC89" s="90" t="s">
        <v>108</v>
      </c>
      <c r="AD89" s="57" t="s">
        <v>112</v>
      </c>
      <c r="AE89" s="19" t="s">
        <v>135</v>
      </c>
      <c r="AF89" s="20" t="s">
        <v>146</v>
      </c>
      <c r="AG89" s="58" t="s">
        <v>231</v>
      </c>
      <c r="AH89" s="58" t="s">
        <v>542</v>
      </c>
      <c r="AI89" s="19" t="s">
        <v>135</v>
      </c>
      <c r="AJ89" s="19" t="s">
        <v>135</v>
      </c>
      <c r="AK89" s="46" t="s">
        <v>609</v>
      </c>
      <c r="AL89" s="57" t="s">
        <v>592</v>
      </c>
      <c r="AM89" s="19" t="s">
        <v>135</v>
      </c>
      <c r="AN89" s="19" t="s">
        <v>135</v>
      </c>
      <c r="AO89" s="19" t="s">
        <v>135</v>
      </c>
      <c r="AP89" s="20">
        <v>45260000000</v>
      </c>
      <c r="AQ89" s="58" t="s">
        <v>218</v>
      </c>
      <c r="AR89" s="58" t="s">
        <v>231</v>
      </c>
      <c r="AS89" s="58" t="s">
        <v>231</v>
      </c>
      <c r="AT89" s="58" t="s">
        <v>138</v>
      </c>
      <c r="AU89" s="20">
        <v>2014</v>
      </c>
      <c r="AV89" s="19" t="s">
        <v>135</v>
      </c>
      <c r="AW89" s="20" t="s">
        <v>219</v>
      </c>
      <c r="AX89" s="19" t="s">
        <v>135</v>
      </c>
      <c r="AY89" s="19" t="s">
        <v>135</v>
      </c>
      <c r="AZ89" s="19" t="s">
        <v>135</v>
      </c>
      <c r="BA89" s="19" t="s">
        <v>135</v>
      </c>
      <c r="BB89" s="19" t="s">
        <v>135</v>
      </c>
      <c r="BC89" s="19" t="s">
        <v>135</v>
      </c>
      <c r="BD89" s="19" t="s">
        <v>135</v>
      </c>
      <c r="BE89" s="19" t="s">
        <v>135</v>
      </c>
      <c r="BF89" s="19" t="s">
        <v>135</v>
      </c>
      <c r="BG89" s="19" t="s">
        <v>135</v>
      </c>
      <c r="BH89" s="19" t="s">
        <v>135</v>
      </c>
      <c r="BI89" s="19" t="s">
        <v>135</v>
      </c>
    </row>
    <row r="90" spans="1:61" s="11" customFormat="1" ht="86.25" customHeight="1">
      <c r="A90" s="15" t="s">
        <v>212</v>
      </c>
      <c r="B90" s="210">
        <f>B89+1</f>
        <v>52</v>
      </c>
      <c r="C90" s="57" t="s">
        <v>112</v>
      </c>
      <c r="D90" s="15" t="s">
        <v>135</v>
      </c>
      <c r="E90" s="34" t="s">
        <v>618</v>
      </c>
      <c r="F90" s="20" t="s">
        <v>179</v>
      </c>
      <c r="G90" s="26" t="s">
        <v>180</v>
      </c>
      <c r="H90" s="25">
        <v>1</v>
      </c>
      <c r="I90" s="48" t="s">
        <v>99</v>
      </c>
      <c r="J90" s="19" t="s">
        <v>135</v>
      </c>
      <c r="K90" s="58" t="s">
        <v>200</v>
      </c>
      <c r="L90" s="58" t="s">
        <v>103</v>
      </c>
      <c r="M90" s="26" t="s">
        <v>195</v>
      </c>
      <c r="N90" s="31" t="s">
        <v>192</v>
      </c>
      <c r="O90" s="31" t="s">
        <v>193</v>
      </c>
      <c r="P90" s="36">
        <v>2773.32</v>
      </c>
      <c r="Q90" s="36">
        <v>2773.32</v>
      </c>
      <c r="R90" s="19" t="s">
        <v>135</v>
      </c>
      <c r="S90" s="19" t="s">
        <v>135</v>
      </c>
      <c r="T90" s="19" t="s">
        <v>135</v>
      </c>
      <c r="U90" s="19" t="s">
        <v>135</v>
      </c>
      <c r="V90" s="19" t="s">
        <v>135</v>
      </c>
      <c r="W90" s="19" t="s">
        <v>135</v>
      </c>
      <c r="X90" s="19" t="s">
        <v>135</v>
      </c>
      <c r="Y90" s="19" t="s">
        <v>135</v>
      </c>
      <c r="Z90" s="19" t="s">
        <v>135</v>
      </c>
      <c r="AA90" s="36">
        <v>2773.32</v>
      </c>
      <c r="AB90" s="36">
        <v>2773.32</v>
      </c>
      <c r="AC90" s="91" t="s">
        <v>113</v>
      </c>
      <c r="AD90" s="57" t="s">
        <v>112</v>
      </c>
      <c r="AE90" s="19" t="s">
        <v>135</v>
      </c>
      <c r="AF90" s="20" t="s">
        <v>146</v>
      </c>
      <c r="AG90" s="58" t="s">
        <v>580</v>
      </c>
      <c r="AH90" s="58" t="s">
        <v>134</v>
      </c>
      <c r="AI90" s="19" t="s">
        <v>135</v>
      </c>
      <c r="AJ90" s="19" t="s">
        <v>135</v>
      </c>
      <c r="AK90" s="48" t="s">
        <v>99</v>
      </c>
      <c r="AL90" s="57" t="s">
        <v>592</v>
      </c>
      <c r="AM90" s="19" t="s">
        <v>135</v>
      </c>
      <c r="AN90" s="19" t="s">
        <v>135</v>
      </c>
      <c r="AO90" s="19" t="s">
        <v>135</v>
      </c>
      <c r="AP90" s="20">
        <v>45260000000</v>
      </c>
      <c r="AQ90" s="58" t="s">
        <v>218</v>
      </c>
      <c r="AR90" s="58" t="s">
        <v>138</v>
      </c>
      <c r="AS90" s="58" t="s">
        <v>138</v>
      </c>
      <c r="AT90" s="58" t="s">
        <v>141</v>
      </c>
      <c r="AU90" s="58" t="s">
        <v>143</v>
      </c>
      <c r="AV90" s="19" t="s">
        <v>135</v>
      </c>
      <c r="AW90" s="20" t="s">
        <v>219</v>
      </c>
      <c r="AX90" s="19" t="s">
        <v>135</v>
      </c>
      <c r="AY90" s="19" t="s">
        <v>135</v>
      </c>
      <c r="AZ90" s="19" t="s">
        <v>135</v>
      </c>
      <c r="BA90" s="19" t="s">
        <v>135</v>
      </c>
      <c r="BB90" s="19" t="s">
        <v>135</v>
      </c>
      <c r="BC90" s="19" t="s">
        <v>135</v>
      </c>
      <c r="BD90" s="19" t="s">
        <v>135</v>
      </c>
      <c r="BE90" s="19" t="s">
        <v>135</v>
      </c>
      <c r="BF90" s="19" t="s">
        <v>135</v>
      </c>
      <c r="BG90" s="19" t="s">
        <v>135</v>
      </c>
      <c r="BH90" s="19" t="s">
        <v>135</v>
      </c>
      <c r="BI90" s="19" t="s">
        <v>135</v>
      </c>
    </row>
    <row r="91" spans="1:61" s="11" customFormat="1" ht="95.25" customHeight="1">
      <c r="A91" s="15" t="s">
        <v>212</v>
      </c>
      <c r="B91" s="211"/>
      <c r="C91" s="57" t="s">
        <v>112</v>
      </c>
      <c r="D91" s="15" t="s">
        <v>135</v>
      </c>
      <c r="E91" s="34" t="s">
        <v>618</v>
      </c>
      <c r="F91" s="20" t="s">
        <v>182</v>
      </c>
      <c r="G91" s="26" t="s">
        <v>181</v>
      </c>
      <c r="H91" s="25">
        <v>2</v>
      </c>
      <c r="I91" s="48" t="s">
        <v>100</v>
      </c>
      <c r="J91" s="19" t="s">
        <v>135</v>
      </c>
      <c r="K91" s="58" t="s">
        <v>200</v>
      </c>
      <c r="L91" s="58" t="s">
        <v>103</v>
      </c>
      <c r="M91" s="26" t="s">
        <v>196</v>
      </c>
      <c r="N91" s="31" t="s">
        <v>192</v>
      </c>
      <c r="O91" s="31" t="s">
        <v>193</v>
      </c>
      <c r="P91" s="37">
        <v>208.01229900000001</v>
      </c>
      <c r="Q91" s="37">
        <v>208.01229900000001</v>
      </c>
      <c r="R91" s="19" t="s">
        <v>135</v>
      </c>
      <c r="S91" s="19" t="s">
        <v>135</v>
      </c>
      <c r="T91" s="19" t="s">
        <v>135</v>
      </c>
      <c r="U91" s="19" t="s">
        <v>135</v>
      </c>
      <c r="V91" s="19" t="s">
        <v>135</v>
      </c>
      <c r="W91" s="19" t="s">
        <v>135</v>
      </c>
      <c r="X91" s="19" t="s">
        <v>135</v>
      </c>
      <c r="Y91" s="19" t="s">
        <v>135</v>
      </c>
      <c r="Z91" s="19" t="s">
        <v>135</v>
      </c>
      <c r="AA91" s="37">
        <v>208.01229900000001</v>
      </c>
      <c r="AB91" s="37">
        <v>208.01229900000001</v>
      </c>
      <c r="AC91" s="91" t="s">
        <v>113</v>
      </c>
      <c r="AD91" s="57" t="s">
        <v>112</v>
      </c>
      <c r="AE91" s="19" t="s">
        <v>135</v>
      </c>
      <c r="AF91" s="20" t="s">
        <v>146</v>
      </c>
      <c r="AG91" s="58" t="s">
        <v>580</v>
      </c>
      <c r="AH91" s="58" t="s">
        <v>134</v>
      </c>
      <c r="AI91" s="19" t="s">
        <v>135</v>
      </c>
      <c r="AJ91" s="19" t="s">
        <v>135</v>
      </c>
      <c r="AK91" s="48" t="s">
        <v>100</v>
      </c>
      <c r="AL91" s="57" t="s">
        <v>592</v>
      </c>
      <c r="AM91" s="19" t="s">
        <v>135</v>
      </c>
      <c r="AN91" s="19" t="s">
        <v>135</v>
      </c>
      <c r="AO91" s="19" t="s">
        <v>135</v>
      </c>
      <c r="AP91" s="20">
        <v>45260000000</v>
      </c>
      <c r="AQ91" s="58" t="s">
        <v>218</v>
      </c>
      <c r="AR91" s="58" t="s">
        <v>132</v>
      </c>
      <c r="AS91" s="58" t="s">
        <v>132</v>
      </c>
      <c r="AT91" s="58" t="s">
        <v>144</v>
      </c>
      <c r="AU91" s="58" t="s">
        <v>143</v>
      </c>
      <c r="AV91" s="19" t="s">
        <v>135</v>
      </c>
      <c r="AW91" s="20" t="s">
        <v>219</v>
      </c>
      <c r="AX91" s="19" t="s">
        <v>135</v>
      </c>
      <c r="AY91" s="19" t="s">
        <v>135</v>
      </c>
      <c r="AZ91" s="19" t="s">
        <v>135</v>
      </c>
      <c r="BA91" s="19" t="s">
        <v>135</v>
      </c>
      <c r="BB91" s="19" t="s">
        <v>135</v>
      </c>
      <c r="BC91" s="19" t="s">
        <v>135</v>
      </c>
      <c r="BD91" s="19" t="s">
        <v>135</v>
      </c>
      <c r="BE91" s="19" t="s">
        <v>135</v>
      </c>
      <c r="BF91" s="19" t="s">
        <v>135</v>
      </c>
      <c r="BG91" s="19" t="s">
        <v>135</v>
      </c>
      <c r="BH91" s="19" t="s">
        <v>135</v>
      </c>
      <c r="BI91" s="19" t="s">
        <v>135</v>
      </c>
    </row>
    <row r="92" spans="1:61" s="11" customFormat="1" ht="89.25" customHeight="1">
      <c r="A92" s="15" t="s">
        <v>212</v>
      </c>
      <c r="B92" s="211"/>
      <c r="C92" s="57" t="s">
        <v>112</v>
      </c>
      <c r="D92" s="15" t="s">
        <v>135</v>
      </c>
      <c r="E92" s="34" t="s">
        <v>250</v>
      </c>
      <c r="F92" s="26" t="s">
        <v>167</v>
      </c>
      <c r="G92" s="26" t="s">
        <v>174</v>
      </c>
      <c r="H92" s="25">
        <v>3</v>
      </c>
      <c r="I92" s="48" t="s">
        <v>118</v>
      </c>
      <c r="J92" s="19" t="s">
        <v>135</v>
      </c>
      <c r="K92" s="58" t="s">
        <v>200</v>
      </c>
      <c r="L92" s="58" t="s">
        <v>120</v>
      </c>
      <c r="M92" s="26" t="s">
        <v>148</v>
      </c>
      <c r="N92" s="31" t="s">
        <v>192</v>
      </c>
      <c r="O92" s="34" t="s">
        <v>193</v>
      </c>
      <c r="P92" s="8">
        <v>140</v>
      </c>
      <c r="Q92" s="8">
        <v>140</v>
      </c>
      <c r="R92" s="19" t="s">
        <v>135</v>
      </c>
      <c r="S92" s="19" t="s">
        <v>135</v>
      </c>
      <c r="T92" s="19" t="s">
        <v>135</v>
      </c>
      <c r="U92" s="19" t="s">
        <v>135</v>
      </c>
      <c r="V92" s="19" t="s">
        <v>135</v>
      </c>
      <c r="W92" s="19" t="s">
        <v>135</v>
      </c>
      <c r="X92" s="19" t="s">
        <v>135</v>
      </c>
      <c r="Y92" s="19" t="s">
        <v>135</v>
      </c>
      <c r="Z92" s="19" t="s">
        <v>135</v>
      </c>
      <c r="AA92" s="8">
        <v>140</v>
      </c>
      <c r="AB92" s="8">
        <v>140</v>
      </c>
      <c r="AC92" s="57" t="s">
        <v>107</v>
      </c>
      <c r="AD92" s="57" t="s">
        <v>112</v>
      </c>
      <c r="AE92" s="19" t="s">
        <v>135</v>
      </c>
      <c r="AF92" s="20" t="s">
        <v>146</v>
      </c>
      <c r="AG92" s="58" t="s">
        <v>580</v>
      </c>
      <c r="AH92" s="58" t="s">
        <v>134</v>
      </c>
      <c r="AI92" s="19" t="s">
        <v>135</v>
      </c>
      <c r="AJ92" s="19" t="s">
        <v>135</v>
      </c>
      <c r="AK92" s="48" t="s">
        <v>118</v>
      </c>
      <c r="AL92" s="57" t="s">
        <v>592</v>
      </c>
      <c r="AM92" s="19" t="s">
        <v>135</v>
      </c>
      <c r="AN92" s="19" t="s">
        <v>135</v>
      </c>
      <c r="AO92" s="19" t="s">
        <v>135</v>
      </c>
      <c r="AP92" s="20">
        <v>45260000000</v>
      </c>
      <c r="AQ92" s="58" t="s">
        <v>218</v>
      </c>
      <c r="AR92" s="58" t="s">
        <v>138</v>
      </c>
      <c r="AS92" s="58" t="s">
        <v>138</v>
      </c>
      <c r="AT92" s="58" t="s">
        <v>141</v>
      </c>
      <c r="AU92" s="58" t="s">
        <v>143</v>
      </c>
      <c r="AV92" s="19" t="s">
        <v>135</v>
      </c>
      <c r="AW92" s="20" t="s">
        <v>219</v>
      </c>
      <c r="AX92" s="19" t="s">
        <v>135</v>
      </c>
      <c r="AY92" s="19" t="s">
        <v>135</v>
      </c>
      <c r="AZ92" s="19" t="s">
        <v>135</v>
      </c>
      <c r="BA92" s="19" t="s">
        <v>135</v>
      </c>
      <c r="BB92" s="19" t="s">
        <v>135</v>
      </c>
      <c r="BC92" s="19" t="s">
        <v>135</v>
      </c>
      <c r="BD92" s="19" t="s">
        <v>135</v>
      </c>
      <c r="BE92" s="19" t="s">
        <v>135</v>
      </c>
      <c r="BF92" s="19" t="s">
        <v>135</v>
      </c>
      <c r="BG92" s="19" t="s">
        <v>135</v>
      </c>
      <c r="BH92" s="19" t="s">
        <v>135</v>
      </c>
      <c r="BI92" s="19" t="s">
        <v>135</v>
      </c>
    </row>
    <row r="93" spans="1:61" ht="63.75" customHeight="1">
      <c r="A93" s="15" t="s">
        <v>212</v>
      </c>
      <c r="B93" s="212"/>
      <c r="C93" s="57" t="s">
        <v>112</v>
      </c>
      <c r="D93" s="15" t="s">
        <v>135</v>
      </c>
      <c r="E93" s="34" t="s">
        <v>250</v>
      </c>
      <c r="F93" s="20" t="s">
        <v>187</v>
      </c>
      <c r="G93" s="26" t="s">
        <v>188</v>
      </c>
      <c r="H93" s="25">
        <v>4</v>
      </c>
      <c r="I93" s="48" t="s">
        <v>117</v>
      </c>
      <c r="J93" s="19" t="s">
        <v>135</v>
      </c>
      <c r="K93" s="58" t="s">
        <v>200</v>
      </c>
      <c r="L93" s="58" t="s">
        <v>120</v>
      </c>
      <c r="M93" s="26" t="s">
        <v>148</v>
      </c>
      <c r="N93" s="31" t="s">
        <v>192</v>
      </c>
      <c r="O93" s="34" t="s">
        <v>193</v>
      </c>
      <c r="P93" s="8">
        <v>926.32995000000005</v>
      </c>
      <c r="Q93" s="8">
        <v>926.32995000000005</v>
      </c>
      <c r="R93" s="19" t="s">
        <v>135</v>
      </c>
      <c r="S93" s="19" t="s">
        <v>135</v>
      </c>
      <c r="T93" s="19" t="s">
        <v>135</v>
      </c>
      <c r="U93" s="19" t="s">
        <v>135</v>
      </c>
      <c r="V93" s="19" t="s">
        <v>135</v>
      </c>
      <c r="W93" s="19" t="s">
        <v>135</v>
      </c>
      <c r="X93" s="19" t="s">
        <v>135</v>
      </c>
      <c r="Y93" s="19" t="s">
        <v>135</v>
      </c>
      <c r="Z93" s="19" t="s">
        <v>135</v>
      </c>
      <c r="AA93" s="8">
        <v>926.32995000000005</v>
      </c>
      <c r="AB93" s="8">
        <v>926.32995000000005</v>
      </c>
      <c r="AC93" s="57" t="s">
        <v>107</v>
      </c>
      <c r="AD93" s="57" t="s">
        <v>112</v>
      </c>
      <c r="AE93" s="19" t="s">
        <v>135</v>
      </c>
      <c r="AF93" s="20" t="s">
        <v>146</v>
      </c>
      <c r="AG93" s="58" t="s">
        <v>580</v>
      </c>
      <c r="AH93" s="58" t="s">
        <v>134</v>
      </c>
      <c r="AI93" s="12"/>
      <c r="AJ93" s="12"/>
      <c r="AK93" s="48" t="s">
        <v>117</v>
      </c>
      <c r="AL93" s="57" t="s">
        <v>592</v>
      </c>
      <c r="AM93" s="19" t="s">
        <v>135</v>
      </c>
      <c r="AN93" s="19" t="s">
        <v>135</v>
      </c>
      <c r="AO93" s="19" t="s">
        <v>135</v>
      </c>
      <c r="AP93" s="20">
        <v>45260000000</v>
      </c>
      <c r="AQ93" s="58" t="s">
        <v>218</v>
      </c>
      <c r="AR93" s="58" t="s">
        <v>138</v>
      </c>
      <c r="AS93" s="58" t="s">
        <v>138</v>
      </c>
      <c r="AT93" s="58" t="s">
        <v>141</v>
      </c>
      <c r="AU93" s="58" t="s">
        <v>143</v>
      </c>
      <c r="AV93" s="19" t="s">
        <v>135</v>
      </c>
      <c r="AW93" s="20" t="s">
        <v>219</v>
      </c>
      <c r="AX93" s="19" t="s">
        <v>135</v>
      </c>
      <c r="AY93" s="19" t="s">
        <v>135</v>
      </c>
      <c r="AZ93" s="19" t="s">
        <v>135</v>
      </c>
      <c r="BA93" s="19" t="s">
        <v>135</v>
      </c>
      <c r="BB93" s="19" t="s">
        <v>135</v>
      </c>
      <c r="BC93" s="19" t="s">
        <v>135</v>
      </c>
      <c r="BD93" s="19" t="s">
        <v>135</v>
      </c>
      <c r="BE93" s="19" t="s">
        <v>135</v>
      </c>
      <c r="BF93" s="19" t="s">
        <v>135</v>
      </c>
      <c r="BG93" s="19" t="s">
        <v>135</v>
      </c>
      <c r="BH93" s="19" t="s">
        <v>135</v>
      </c>
      <c r="BI93" s="19" t="s">
        <v>135</v>
      </c>
    </row>
    <row r="94" spans="1:61" s="11" customFormat="1" ht="129.75" customHeight="1">
      <c r="A94" s="15" t="s">
        <v>212</v>
      </c>
      <c r="B94" s="66">
        <f>B90+1</f>
        <v>53</v>
      </c>
      <c r="C94" s="57" t="s">
        <v>112</v>
      </c>
      <c r="D94" s="15" t="s">
        <v>135</v>
      </c>
      <c r="E94" s="34" t="s">
        <v>250</v>
      </c>
      <c r="F94" s="20" t="s">
        <v>167</v>
      </c>
      <c r="G94" s="26" t="s">
        <v>174</v>
      </c>
      <c r="H94" s="25">
        <v>1</v>
      </c>
      <c r="I94" s="48" t="s">
        <v>119</v>
      </c>
      <c r="J94" s="19" t="s">
        <v>135</v>
      </c>
      <c r="K94" s="58" t="s">
        <v>200</v>
      </c>
      <c r="L94" s="58" t="s">
        <v>120</v>
      </c>
      <c r="M94" s="26" t="s">
        <v>148</v>
      </c>
      <c r="N94" s="31" t="s">
        <v>192</v>
      </c>
      <c r="O94" s="34" t="s">
        <v>193</v>
      </c>
      <c r="P94" s="8">
        <v>20</v>
      </c>
      <c r="Q94" s="8">
        <v>20</v>
      </c>
      <c r="R94" s="19" t="s">
        <v>135</v>
      </c>
      <c r="S94" s="19" t="s">
        <v>135</v>
      </c>
      <c r="T94" s="19" t="s">
        <v>135</v>
      </c>
      <c r="U94" s="19" t="s">
        <v>135</v>
      </c>
      <c r="V94" s="19" t="s">
        <v>135</v>
      </c>
      <c r="W94" s="19" t="s">
        <v>135</v>
      </c>
      <c r="X94" s="19" t="s">
        <v>135</v>
      </c>
      <c r="Y94" s="19" t="s">
        <v>135</v>
      </c>
      <c r="Z94" s="19" t="s">
        <v>135</v>
      </c>
      <c r="AA94" s="8">
        <v>20</v>
      </c>
      <c r="AB94" s="8">
        <v>20</v>
      </c>
      <c r="AC94" s="57" t="s">
        <v>107</v>
      </c>
      <c r="AD94" s="57" t="s">
        <v>112</v>
      </c>
      <c r="AE94" s="19" t="s">
        <v>135</v>
      </c>
      <c r="AF94" s="20" t="s">
        <v>146</v>
      </c>
      <c r="AG94" s="58" t="s">
        <v>586</v>
      </c>
      <c r="AH94" s="58" t="s">
        <v>131</v>
      </c>
      <c r="AI94" s="19" t="s">
        <v>135</v>
      </c>
      <c r="AJ94" s="19" t="s">
        <v>135</v>
      </c>
      <c r="AK94" s="48" t="s">
        <v>119</v>
      </c>
      <c r="AL94" s="57" t="s">
        <v>592</v>
      </c>
      <c r="AM94" s="19" t="s">
        <v>135</v>
      </c>
      <c r="AN94" s="19" t="s">
        <v>135</v>
      </c>
      <c r="AO94" s="19" t="s">
        <v>135</v>
      </c>
      <c r="AP94" s="20">
        <v>45260000000</v>
      </c>
      <c r="AQ94" s="58" t="s">
        <v>218</v>
      </c>
      <c r="AR94" s="58" t="s">
        <v>134</v>
      </c>
      <c r="AS94" s="58" t="s">
        <v>134</v>
      </c>
      <c r="AT94" s="58" t="s">
        <v>145</v>
      </c>
      <c r="AU94" s="58" t="s">
        <v>143</v>
      </c>
      <c r="AV94" s="19" t="s">
        <v>135</v>
      </c>
      <c r="AW94" s="20" t="s">
        <v>219</v>
      </c>
      <c r="AX94" s="19" t="s">
        <v>135</v>
      </c>
      <c r="AY94" s="19" t="s">
        <v>135</v>
      </c>
      <c r="AZ94" s="19" t="s">
        <v>135</v>
      </c>
      <c r="BA94" s="19" t="s">
        <v>135</v>
      </c>
      <c r="BB94" s="19" t="s">
        <v>135</v>
      </c>
      <c r="BC94" s="19" t="s">
        <v>135</v>
      </c>
      <c r="BD94" s="19" t="s">
        <v>135</v>
      </c>
      <c r="BE94" s="19" t="s">
        <v>135</v>
      </c>
      <c r="BF94" s="19" t="s">
        <v>135</v>
      </c>
      <c r="BG94" s="19" t="s">
        <v>135</v>
      </c>
      <c r="BH94" s="19" t="s">
        <v>135</v>
      </c>
      <c r="BI94" s="19" t="s">
        <v>135</v>
      </c>
    </row>
    <row r="95" spans="1:61" s="11" customFormat="1" ht="84.75" customHeight="1">
      <c r="A95" s="15" t="s">
        <v>212</v>
      </c>
      <c r="B95" s="210">
        <f>B94+1</f>
        <v>54</v>
      </c>
      <c r="C95" s="57" t="s">
        <v>112</v>
      </c>
      <c r="D95" s="15" t="s">
        <v>135</v>
      </c>
      <c r="E95" s="50" t="s">
        <v>251</v>
      </c>
      <c r="F95" s="27" t="s">
        <v>167</v>
      </c>
      <c r="G95" s="28" t="s">
        <v>174</v>
      </c>
      <c r="H95" s="25">
        <v>1</v>
      </c>
      <c r="I95" s="161" t="s">
        <v>594</v>
      </c>
      <c r="J95" s="19" t="s">
        <v>135</v>
      </c>
      <c r="K95" s="58" t="s">
        <v>200</v>
      </c>
      <c r="L95" s="44" t="s">
        <v>227</v>
      </c>
      <c r="M95" s="20" t="s">
        <v>148</v>
      </c>
      <c r="N95" s="31" t="s">
        <v>192</v>
      </c>
      <c r="O95" s="31" t="s">
        <v>193</v>
      </c>
      <c r="P95" s="42">
        <v>1850</v>
      </c>
      <c r="Q95" s="42">
        <v>1850</v>
      </c>
      <c r="R95" s="19" t="s">
        <v>135</v>
      </c>
      <c r="S95" s="94" t="s">
        <v>135</v>
      </c>
      <c r="T95" s="19" t="s">
        <v>135</v>
      </c>
      <c r="U95" s="19" t="s">
        <v>135</v>
      </c>
      <c r="V95" s="19" t="s">
        <v>135</v>
      </c>
      <c r="W95" s="19" t="s">
        <v>135</v>
      </c>
      <c r="X95" s="19" t="s">
        <v>135</v>
      </c>
      <c r="Y95" s="19" t="s">
        <v>135</v>
      </c>
      <c r="Z95" s="19" t="s">
        <v>135</v>
      </c>
      <c r="AA95" s="42">
        <v>1850</v>
      </c>
      <c r="AB95" s="42">
        <v>1850</v>
      </c>
      <c r="AC95" s="91" t="s">
        <v>113</v>
      </c>
      <c r="AD95" s="57" t="s">
        <v>112</v>
      </c>
      <c r="AE95" s="19" t="s">
        <v>135</v>
      </c>
      <c r="AF95" s="20" t="s">
        <v>146</v>
      </c>
      <c r="AG95" s="58" t="s">
        <v>130</v>
      </c>
      <c r="AH95" s="58" t="s">
        <v>129</v>
      </c>
      <c r="AI95" s="19" t="s">
        <v>135</v>
      </c>
      <c r="AJ95" s="19" t="s">
        <v>135</v>
      </c>
      <c r="AK95" s="23" t="s">
        <v>153</v>
      </c>
      <c r="AL95" s="57" t="s">
        <v>592</v>
      </c>
      <c r="AM95" s="19" t="s">
        <v>135</v>
      </c>
      <c r="AN95" s="19" t="s">
        <v>135</v>
      </c>
      <c r="AO95" s="19" t="s">
        <v>135</v>
      </c>
      <c r="AP95" s="20">
        <v>45260000000</v>
      </c>
      <c r="AQ95" s="58" t="s">
        <v>218</v>
      </c>
      <c r="AR95" s="58" t="s">
        <v>129</v>
      </c>
      <c r="AS95" s="58" t="s">
        <v>129</v>
      </c>
      <c r="AT95" s="58" t="s">
        <v>230</v>
      </c>
      <c r="AU95" s="58"/>
      <c r="AV95" s="19"/>
      <c r="AW95" s="20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</row>
    <row r="96" spans="1:61" s="11" customFormat="1" ht="75.75" customHeight="1">
      <c r="A96" s="15" t="s">
        <v>212</v>
      </c>
      <c r="B96" s="213"/>
      <c r="C96" s="57" t="s">
        <v>112</v>
      </c>
      <c r="D96" s="15" t="s">
        <v>135</v>
      </c>
      <c r="E96" s="50" t="s">
        <v>251</v>
      </c>
      <c r="F96" s="27" t="s">
        <v>167</v>
      </c>
      <c r="G96" s="28" t="s">
        <v>174</v>
      </c>
      <c r="H96" s="25">
        <v>2</v>
      </c>
      <c r="I96" s="45" t="s">
        <v>595</v>
      </c>
      <c r="J96" s="19" t="s">
        <v>135</v>
      </c>
      <c r="K96" s="58" t="s">
        <v>200</v>
      </c>
      <c r="L96" s="44" t="s">
        <v>227</v>
      </c>
      <c r="M96" s="20" t="s">
        <v>148</v>
      </c>
      <c r="N96" s="31" t="s">
        <v>192</v>
      </c>
      <c r="O96" s="31" t="s">
        <v>193</v>
      </c>
      <c r="P96" s="42">
        <v>320</v>
      </c>
      <c r="Q96" s="42">
        <v>320</v>
      </c>
      <c r="R96" s="19" t="s">
        <v>135</v>
      </c>
      <c r="S96" s="94" t="s">
        <v>135</v>
      </c>
      <c r="T96" s="19" t="s">
        <v>135</v>
      </c>
      <c r="U96" s="19" t="s">
        <v>135</v>
      </c>
      <c r="V96" s="19" t="s">
        <v>135</v>
      </c>
      <c r="W96" s="19" t="s">
        <v>135</v>
      </c>
      <c r="X96" s="19" t="s">
        <v>135</v>
      </c>
      <c r="Y96" s="19" t="s">
        <v>135</v>
      </c>
      <c r="Z96" s="19" t="s">
        <v>135</v>
      </c>
      <c r="AA96" s="42">
        <v>320</v>
      </c>
      <c r="AB96" s="42">
        <v>320</v>
      </c>
      <c r="AC96" s="91" t="s">
        <v>113</v>
      </c>
      <c r="AD96" s="57" t="s">
        <v>112</v>
      </c>
      <c r="AE96" s="19" t="s">
        <v>135</v>
      </c>
      <c r="AF96" s="20" t="s">
        <v>146</v>
      </c>
      <c r="AG96" s="58" t="s">
        <v>130</v>
      </c>
      <c r="AH96" s="58" t="s">
        <v>129</v>
      </c>
      <c r="AI96" s="19" t="s">
        <v>135</v>
      </c>
      <c r="AJ96" s="19" t="s">
        <v>135</v>
      </c>
      <c r="AK96" s="23" t="s">
        <v>154</v>
      </c>
      <c r="AL96" s="57" t="s">
        <v>592</v>
      </c>
      <c r="AM96" s="19" t="s">
        <v>135</v>
      </c>
      <c r="AN96" s="19" t="s">
        <v>135</v>
      </c>
      <c r="AO96" s="19" t="s">
        <v>135</v>
      </c>
      <c r="AP96" s="20">
        <v>45260000000</v>
      </c>
      <c r="AQ96" s="58" t="s">
        <v>218</v>
      </c>
      <c r="AR96" s="58" t="s">
        <v>129</v>
      </c>
      <c r="AS96" s="58" t="s">
        <v>129</v>
      </c>
      <c r="AT96" s="58" t="s">
        <v>230</v>
      </c>
      <c r="AU96" s="58"/>
      <c r="AV96" s="19"/>
      <c r="AW96" s="20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</row>
    <row r="97" spans="1:61" ht="46.5" customHeight="1">
      <c r="A97" s="15" t="s">
        <v>212</v>
      </c>
      <c r="B97" s="66">
        <f>B95+1</f>
        <v>55</v>
      </c>
      <c r="C97" s="57" t="s">
        <v>112</v>
      </c>
      <c r="D97" s="15" t="s">
        <v>135</v>
      </c>
      <c r="E97" s="34" t="s">
        <v>250</v>
      </c>
      <c r="F97" s="20" t="s">
        <v>241</v>
      </c>
      <c r="G97" s="20">
        <v>2018001</v>
      </c>
      <c r="H97" s="12"/>
      <c r="I97" s="46" t="s">
        <v>125</v>
      </c>
      <c r="J97" s="19" t="s">
        <v>135</v>
      </c>
      <c r="K97" s="58" t="s">
        <v>200</v>
      </c>
      <c r="L97" s="57" t="s">
        <v>103</v>
      </c>
      <c r="M97" s="35" t="s">
        <v>565</v>
      </c>
      <c r="N97" s="146" t="s">
        <v>228</v>
      </c>
      <c r="O97" s="34" t="s">
        <v>193</v>
      </c>
      <c r="P97" s="52">
        <v>200</v>
      </c>
      <c r="Q97" s="52">
        <f>P97*1.18</f>
        <v>236</v>
      </c>
      <c r="R97" s="19" t="s">
        <v>135</v>
      </c>
      <c r="S97" s="19" t="s">
        <v>135</v>
      </c>
      <c r="T97" s="19" t="s">
        <v>135</v>
      </c>
      <c r="U97" s="19" t="s">
        <v>135</v>
      </c>
      <c r="V97" s="19" t="s">
        <v>135</v>
      </c>
      <c r="W97" s="19" t="s">
        <v>135</v>
      </c>
      <c r="X97" s="19" t="s">
        <v>135</v>
      </c>
      <c r="Y97" s="19" t="s">
        <v>135</v>
      </c>
      <c r="Z97" s="19" t="s">
        <v>135</v>
      </c>
      <c r="AA97" s="94" t="s">
        <v>135</v>
      </c>
      <c r="AB97" s="94" t="s">
        <v>135</v>
      </c>
      <c r="AC97" s="57" t="s">
        <v>107</v>
      </c>
      <c r="AD97" s="27" t="s">
        <v>534</v>
      </c>
      <c r="AE97" s="19" t="s">
        <v>135</v>
      </c>
      <c r="AF97" s="20" t="s">
        <v>146</v>
      </c>
      <c r="AG97" s="92" t="s">
        <v>542</v>
      </c>
      <c r="AH97" s="58" t="s">
        <v>132</v>
      </c>
      <c r="AI97" s="19" t="s">
        <v>135</v>
      </c>
      <c r="AJ97" s="19" t="s">
        <v>135</v>
      </c>
      <c r="AK97" s="50" t="s">
        <v>556</v>
      </c>
      <c r="AL97" s="19" t="s">
        <v>135</v>
      </c>
      <c r="AM97" s="19" t="s">
        <v>135</v>
      </c>
      <c r="AN97" s="19" t="s">
        <v>135</v>
      </c>
      <c r="AO97" s="19" t="s">
        <v>135</v>
      </c>
      <c r="AP97" s="20">
        <v>45260000000</v>
      </c>
      <c r="AQ97" s="58" t="s">
        <v>218</v>
      </c>
      <c r="AR97" s="58" t="s">
        <v>129</v>
      </c>
      <c r="AS97" s="58" t="s">
        <v>538</v>
      </c>
      <c r="AT97" s="58" t="s">
        <v>145</v>
      </c>
      <c r="AU97" s="51">
        <v>2015</v>
      </c>
      <c r="AV97" s="19" t="s">
        <v>135</v>
      </c>
      <c r="AW97" s="20" t="s">
        <v>219</v>
      </c>
      <c r="AX97" s="12"/>
      <c r="AY97" s="19" t="s">
        <v>135</v>
      </c>
      <c r="AZ97" s="19" t="s">
        <v>135</v>
      </c>
      <c r="BA97" s="19" t="s">
        <v>135</v>
      </c>
      <c r="BB97" s="19" t="s">
        <v>135</v>
      </c>
      <c r="BC97" s="19" t="s">
        <v>135</v>
      </c>
      <c r="BD97" s="19" t="s">
        <v>135</v>
      </c>
      <c r="BE97" s="19" t="s">
        <v>135</v>
      </c>
      <c r="BF97" s="19" t="s">
        <v>135</v>
      </c>
      <c r="BG97" s="19" t="s">
        <v>135</v>
      </c>
      <c r="BH97" s="19" t="s">
        <v>135</v>
      </c>
      <c r="BI97" s="19" t="s">
        <v>135</v>
      </c>
    </row>
    <row r="98" spans="1:61" ht="21.75" customHeight="1">
      <c r="A98" s="205" t="s">
        <v>525</v>
      </c>
      <c r="B98" s="206"/>
      <c r="C98" s="206"/>
      <c r="D98" s="206"/>
      <c r="E98" s="206"/>
      <c r="F98" s="206"/>
      <c r="G98" s="206"/>
      <c r="H98" s="206"/>
      <c r="I98" s="206"/>
      <c r="J98" s="125"/>
      <c r="K98" s="125"/>
      <c r="L98" s="125"/>
      <c r="M98" s="125"/>
      <c r="N98" s="126"/>
      <c r="O98" s="126"/>
      <c r="P98" s="143">
        <f>SUM(P82:P97)</f>
        <v>22671.407249000004</v>
      </c>
      <c r="Q98" s="143">
        <f>SUM(Q82:Q97)</f>
        <v>25629.481349000002</v>
      </c>
      <c r="R98" s="143"/>
      <c r="S98" s="143"/>
      <c r="T98" s="143"/>
      <c r="U98" s="143"/>
      <c r="V98" s="143"/>
      <c r="W98" s="143"/>
      <c r="X98" s="143"/>
      <c r="Y98" s="143"/>
      <c r="Z98" s="143"/>
      <c r="AA98" s="143">
        <f>SUM(AA82:AA97)</f>
        <v>22471.407249000004</v>
      </c>
      <c r="AB98" s="143">
        <f>SUM(AB82:AB97)</f>
        <v>25393.481349000002</v>
      </c>
      <c r="AC98" s="9"/>
      <c r="AD98" s="9"/>
      <c r="AE98" s="9"/>
      <c r="AF98" s="9"/>
      <c r="AG98" s="9"/>
      <c r="AH98" s="9"/>
      <c r="AI98" s="9"/>
      <c r="AJ98" s="9"/>
      <c r="AK98" s="9"/>
      <c r="AL98" s="117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</row>
    <row r="99" spans="1:61" ht="25.5" customHeight="1">
      <c r="A99" s="207" t="s">
        <v>487</v>
      </c>
      <c r="B99" s="208"/>
      <c r="C99" s="208"/>
      <c r="D99" s="208"/>
      <c r="E99" s="208"/>
      <c r="F99" s="208"/>
      <c r="G99" s="208"/>
      <c r="H99" s="208"/>
      <c r="I99" s="127"/>
      <c r="J99" s="100"/>
      <c r="K99" s="100"/>
      <c r="L99" s="100"/>
      <c r="M99" s="100"/>
      <c r="N99" s="101"/>
      <c r="O99" s="101"/>
      <c r="P99" s="124">
        <f>P98+P80+P69+P57+P50</f>
        <v>218856.49724900001</v>
      </c>
      <c r="Q99" s="124">
        <f t="shared" ref="Q99:AB99" si="16">Q98+Q80+Q69+Q57+Q50</f>
        <v>257116.84374900005</v>
      </c>
      <c r="R99" s="124"/>
      <c r="S99" s="124"/>
      <c r="T99" s="124"/>
      <c r="U99" s="124"/>
      <c r="V99" s="124"/>
      <c r="W99" s="124"/>
      <c r="X99" s="124"/>
      <c r="Y99" s="124"/>
      <c r="Z99" s="124"/>
      <c r="AA99" s="124">
        <f t="shared" si="16"/>
        <v>197249.48550286316</v>
      </c>
      <c r="AB99" s="124">
        <f t="shared" si="16"/>
        <v>231631.59668855852</v>
      </c>
      <c r="AC99" s="100"/>
      <c r="AD99" s="100"/>
      <c r="AE99" s="100"/>
      <c r="AF99" s="100"/>
      <c r="AG99" s="100"/>
      <c r="AH99" s="100"/>
      <c r="AI99" s="100"/>
      <c r="AJ99" s="100"/>
      <c r="AK99" s="100"/>
      <c r="AL99" s="102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</row>
    <row r="100" spans="1:61" ht="22.5" customHeight="1"/>
    <row r="101" spans="1:61" ht="23.25" customHeight="1">
      <c r="P101" s="150"/>
    </row>
    <row r="103" spans="1:61">
      <c r="P103" s="150"/>
    </row>
    <row r="106" spans="1:61">
      <c r="AA106" s="150"/>
      <c r="AB106" s="151"/>
    </row>
  </sheetData>
  <autoFilter ref="A12:BI99"/>
  <mergeCells count="90">
    <mergeCell ref="BC1:BI1"/>
    <mergeCell ref="BC4:BI4"/>
    <mergeCell ref="BC5:BI5"/>
    <mergeCell ref="AR69:BI69"/>
    <mergeCell ref="A66:BI66"/>
    <mergeCell ref="A68:L68"/>
    <mergeCell ref="AR68:BI68"/>
    <mergeCell ref="BI61:BI63"/>
    <mergeCell ref="AR65:BI65"/>
    <mergeCell ref="A34:L34"/>
    <mergeCell ref="AR34:BI34"/>
    <mergeCell ref="A35:BI35"/>
    <mergeCell ref="A40:L40"/>
    <mergeCell ref="AR40:BI40"/>
    <mergeCell ref="AR50:BI50"/>
    <mergeCell ref="A50:I50"/>
    <mergeCell ref="BI43:BI45"/>
    <mergeCell ref="BI46:BI48"/>
    <mergeCell ref="A49:L49"/>
    <mergeCell ref="AR49:BI49"/>
    <mergeCell ref="A14:BI14"/>
    <mergeCell ref="A26:L26"/>
    <mergeCell ref="AR26:BI26"/>
    <mergeCell ref="A27:BI27"/>
    <mergeCell ref="B41:B42"/>
    <mergeCell ref="B43:B45"/>
    <mergeCell ref="B46:B48"/>
    <mergeCell ref="A9:A11"/>
    <mergeCell ref="B9:B11"/>
    <mergeCell ref="C9:E9"/>
    <mergeCell ref="F9:F11"/>
    <mergeCell ref="G9:G11"/>
    <mergeCell ref="H9:H11"/>
    <mergeCell ref="I9:I11"/>
    <mergeCell ref="J9:J11"/>
    <mergeCell ref="K9:K11"/>
    <mergeCell ref="L9:L11"/>
    <mergeCell ref="M9:M11"/>
    <mergeCell ref="N9:N11"/>
    <mergeCell ref="O9:O11"/>
    <mergeCell ref="P9:Q10"/>
    <mergeCell ref="R9:Z9"/>
    <mergeCell ref="AA9:AB10"/>
    <mergeCell ref="AC9:AC11"/>
    <mergeCell ref="AD9:AH9"/>
    <mergeCell ref="AI9:AJ9"/>
    <mergeCell ref="AK9:AT9"/>
    <mergeCell ref="AL10:AL11"/>
    <mergeCell ref="AM10:AN10"/>
    <mergeCell ref="AO10:AO11"/>
    <mergeCell ref="AP10:AQ10"/>
    <mergeCell ref="AR10:AR11"/>
    <mergeCell ref="AS10:AS11"/>
    <mergeCell ref="AT10:AT11"/>
    <mergeCell ref="AI10:AI11"/>
    <mergeCell ref="AJ10:AJ11"/>
    <mergeCell ref="AK10:AK11"/>
    <mergeCell ref="AX9:AX11"/>
    <mergeCell ref="AY9:BH9"/>
    <mergeCell ref="AY10:AY11"/>
    <mergeCell ref="AZ10:AZ11"/>
    <mergeCell ref="BA10:BA11"/>
    <mergeCell ref="BB10:BB11"/>
    <mergeCell ref="BC10:BC11"/>
    <mergeCell ref="BD10:BD11"/>
    <mergeCell ref="BE10:BG10"/>
    <mergeCell ref="BH10:BH11"/>
    <mergeCell ref="A57:I57"/>
    <mergeCell ref="A80:I80"/>
    <mergeCell ref="A98:I98"/>
    <mergeCell ref="A99:H99"/>
    <mergeCell ref="A69:L69"/>
    <mergeCell ref="B90:B93"/>
    <mergeCell ref="B95:B96"/>
    <mergeCell ref="BI9:BI11"/>
    <mergeCell ref="C10:C11"/>
    <mergeCell ref="D10:D11"/>
    <mergeCell ref="E10:E11"/>
    <mergeCell ref="R10:R11"/>
    <mergeCell ref="S10:W10"/>
    <mergeCell ref="X10:X11"/>
    <mergeCell ref="Y10:Z10"/>
    <mergeCell ref="AU9:AU11"/>
    <mergeCell ref="AV9:AV11"/>
    <mergeCell ref="AD10:AD11"/>
    <mergeCell ref="AE10:AE11"/>
    <mergeCell ref="AF10:AF11"/>
    <mergeCell ref="AG10:AG11"/>
    <mergeCell ref="AH10:AH11"/>
    <mergeCell ref="AW9:AW11"/>
  </mergeCells>
  <pageMargins left="0.25" right="0.25" top="0.75" bottom="0.75" header="0.3" footer="0.3"/>
  <pageSetup paperSize="8" scale="51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6"/>
  <sheetViews>
    <sheetView workbookViewId="0">
      <selection activeCell="L15" sqref="L15"/>
    </sheetView>
  </sheetViews>
  <sheetFormatPr defaultRowHeight="15"/>
  <cols>
    <col min="1" max="1" width="7" customWidth="1"/>
    <col min="2" max="2" width="7.7109375" customWidth="1"/>
    <col min="3" max="3" width="12" customWidth="1"/>
    <col min="4" max="4" width="13.140625" customWidth="1"/>
    <col min="5" max="5" width="12.28515625" customWidth="1"/>
    <col min="6" max="6" width="10.42578125" customWidth="1"/>
    <col min="8" max="8" width="18.7109375" customWidth="1"/>
    <col min="9" max="9" width="11.5703125" customWidth="1"/>
    <col min="10" max="10" width="11" customWidth="1"/>
    <col min="11" max="11" width="10.5703125" customWidth="1"/>
    <col min="12" max="12" width="12.85546875" customWidth="1"/>
    <col min="13" max="13" width="16.42578125" customWidth="1"/>
    <col min="14" max="14" width="13.5703125" customWidth="1"/>
    <col min="15" max="15" width="14.28515625" customWidth="1"/>
    <col min="16" max="16" width="11.7109375" bestFit="1" customWidth="1"/>
    <col min="17" max="17" width="12.5703125" customWidth="1"/>
    <col min="18" max="18" width="11" customWidth="1"/>
    <col min="19" max="19" width="11.7109375" bestFit="1" customWidth="1"/>
    <col min="20" max="20" width="11.85546875" customWidth="1"/>
    <col min="21" max="21" width="10.85546875" customWidth="1"/>
    <col min="22" max="22" width="11.28515625" customWidth="1"/>
    <col min="23" max="23" width="11.5703125" customWidth="1"/>
    <col min="24" max="24" width="34.140625" customWidth="1"/>
  </cols>
  <sheetData>
    <row r="1" spans="1:24">
      <c r="A1" s="142" t="s">
        <v>562</v>
      </c>
    </row>
    <row r="3" spans="1:24" s="265" customFormat="1" ht="23.25">
      <c r="A3" s="265" t="s">
        <v>564</v>
      </c>
    </row>
    <row r="6" spans="1:24" s="3" customFormat="1" ht="40.5" customHeight="1">
      <c r="A6" s="200" t="s">
        <v>37</v>
      </c>
      <c r="B6" s="200" t="s">
        <v>18</v>
      </c>
      <c r="C6" s="200" t="s">
        <v>20</v>
      </c>
      <c r="D6" s="200"/>
      <c r="E6" s="200" t="s">
        <v>39</v>
      </c>
      <c r="F6" s="200" t="s">
        <v>40</v>
      </c>
      <c r="G6" s="200" t="s">
        <v>21</v>
      </c>
      <c r="H6" s="200" t="s">
        <v>22</v>
      </c>
      <c r="I6" s="200" t="s">
        <v>57</v>
      </c>
      <c r="J6" s="200" t="s">
        <v>51</v>
      </c>
      <c r="K6" s="200"/>
      <c r="L6" s="200" t="s">
        <v>46</v>
      </c>
      <c r="M6" s="137"/>
      <c r="N6" s="200" t="s">
        <v>38</v>
      </c>
      <c r="O6" s="200"/>
      <c r="P6" s="200"/>
      <c r="Q6" s="200"/>
      <c r="R6" s="200"/>
      <c r="S6" s="200"/>
      <c r="T6" s="200"/>
      <c r="U6" s="200"/>
      <c r="V6" s="200"/>
      <c r="W6" s="200"/>
      <c r="X6" s="200" t="s">
        <v>53</v>
      </c>
    </row>
    <row r="7" spans="1:24" s="3" customFormat="1" ht="89.25" customHeight="1">
      <c r="A7" s="200"/>
      <c r="B7" s="200"/>
      <c r="C7" s="200" t="s">
        <v>55</v>
      </c>
      <c r="D7" s="200" t="s">
        <v>56</v>
      </c>
      <c r="E7" s="200"/>
      <c r="F7" s="200"/>
      <c r="G7" s="200"/>
      <c r="H7" s="200"/>
      <c r="I7" s="200"/>
      <c r="J7" s="200"/>
      <c r="K7" s="200"/>
      <c r="L7" s="200"/>
      <c r="M7" s="200" t="s">
        <v>47</v>
      </c>
      <c r="N7" s="200" t="s">
        <v>35</v>
      </c>
      <c r="O7" s="200" t="s">
        <v>36</v>
      </c>
      <c r="P7" s="200" t="s">
        <v>26</v>
      </c>
      <c r="Q7" s="200"/>
      <c r="R7" s="200" t="s">
        <v>42</v>
      </c>
      <c r="S7" s="200" t="s">
        <v>32</v>
      </c>
      <c r="T7" s="200"/>
      <c r="U7" s="201" t="s">
        <v>31</v>
      </c>
      <c r="V7" s="200" t="s">
        <v>527</v>
      </c>
      <c r="W7" s="226" t="s">
        <v>528</v>
      </c>
      <c r="X7" s="200"/>
    </row>
    <row r="8" spans="1:24" s="3" customFormat="1" ht="25.5">
      <c r="A8" s="200"/>
      <c r="B8" s="200"/>
      <c r="C8" s="200"/>
      <c r="D8" s="200"/>
      <c r="E8" s="200"/>
      <c r="F8" s="200"/>
      <c r="G8" s="200"/>
      <c r="H8" s="200"/>
      <c r="I8" s="200"/>
      <c r="J8" s="137" t="s">
        <v>49</v>
      </c>
      <c r="K8" s="137" t="s">
        <v>50</v>
      </c>
      <c r="L8" s="200"/>
      <c r="M8" s="200"/>
      <c r="N8" s="200"/>
      <c r="O8" s="200"/>
      <c r="P8" s="137" t="s">
        <v>41</v>
      </c>
      <c r="Q8" s="137" t="s">
        <v>34</v>
      </c>
      <c r="R8" s="200"/>
      <c r="S8" s="137" t="s">
        <v>33</v>
      </c>
      <c r="T8" s="137" t="s">
        <v>27</v>
      </c>
      <c r="U8" s="201"/>
      <c r="V8" s="200"/>
      <c r="W8" s="226"/>
      <c r="X8" s="200"/>
    </row>
    <row r="9" spans="1:24" s="3" customFormat="1">
      <c r="A9" s="123">
        <v>1</v>
      </c>
      <c r="B9" s="123">
        <v>2</v>
      </c>
      <c r="C9" s="123">
        <v>3</v>
      </c>
      <c r="D9" s="123">
        <v>4</v>
      </c>
      <c r="E9" s="123">
        <v>6</v>
      </c>
      <c r="F9" s="123">
        <v>6.8</v>
      </c>
      <c r="G9" s="123">
        <v>8</v>
      </c>
      <c r="H9" s="123">
        <v>9.1999999999999993</v>
      </c>
      <c r="I9" s="123">
        <v>10.4</v>
      </c>
      <c r="J9" s="123">
        <v>11.6</v>
      </c>
      <c r="K9" s="123">
        <v>12.8</v>
      </c>
      <c r="L9" s="123">
        <v>14</v>
      </c>
      <c r="M9" s="123">
        <v>15.2</v>
      </c>
      <c r="N9" s="123">
        <v>16.399999999999999</v>
      </c>
      <c r="O9" s="123">
        <v>17.600000000000001</v>
      </c>
      <c r="P9" s="123">
        <v>18.8</v>
      </c>
      <c r="Q9" s="123">
        <v>20</v>
      </c>
      <c r="R9" s="123">
        <v>21.2</v>
      </c>
      <c r="S9" s="123">
        <v>22.4</v>
      </c>
      <c r="T9" s="123">
        <v>23.6</v>
      </c>
      <c r="U9" s="123">
        <v>24.8</v>
      </c>
      <c r="V9" s="123">
        <v>26</v>
      </c>
      <c r="W9" s="123">
        <v>27.2</v>
      </c>
      <c r="X9" s="123">
        <v>28.4</v>
      </c>
    </row>
    <row r="10" spans="1:24" s="3" customFormat="1" ht="111.75" customHeight="1">
      <c r="A10" s="20" t="s">
        <v>209</v>
      </c>
      <c r="B10" s="57">
        <v>1</v>
      </c>
      <c r="C10" s="57" t="s">
        <v>112</v>
      </c>
      <c r="D10" s="15" t="s">
        <v>285</v>
      </c>
      <c r="E10" s="15" t="s">
        <v>474</v>
      </c>
      <c r="F10" s="71" t="s">
        <v>475</v>
      </c>
      <c r="G10" s="15">
        <v>1</v>
      </c>
      <c r="H10" s="62" t="s">
        <v>476</v>
      </c>
      <c r="I10" s="71" t="s">
        <v>477</v>
      </c>
      <c r="J10" s="72">
        <v>173.46</v>
      </c>
      <c r="K10" s="72">
        <v>204.68</v>
      </c>
      <c r="L10" s="57" t="s">
        <v>621</v>
      </c>
      <c r="M10" s="66" t="s">
        <v>544</v>
      </c>
      <c r="N10" s="51" t="s">
        <v>476</v>
      </c>
      <c r="O10" s="58" t="s">
        <v>593</v>
      </c>
      <c r="P10" s="58" t="s">
        <v>413</v>
      </c>
      <c r="Q10" s="58" t="s">
        <v>163</v>
      </c>
      <c r="R10" s="58" t="s">
        <v>478</v>
      </c>
      <c r="S10" s="57">
        <v>45260000000</v>
      </c>
      <c r="T10" s="58" t="s">
        <v>218</v>
      </c>
      <c r="U10" s="58" t="s">
        <v>546</v>
      </c>
      <c r="V10" s="58" t="s">
        <v>532</v>
      </c>
      <c r="W10" s="58" t="s">
        <v>533</v>
      </c>
      <c r="X10" s="140" t="s">
        <v>547</v>
      </c>
    </row>
    <row r="11" spans="1:24" ht="85.5" customHeight="1">
      <c r="A11" s="20" t="s">
        <v>209</v>
      </c>
      <c r="B11" s="57">
        <f>B10+1</f>
        <v>2</v>
      </c>
      <c r="C11" s="57" t="s">
        <v>112</v>
      </c>
      <c r="D11" s="15" t="s">
        <v>285</v>
      </c>
      <c r="E11" s="15" t="s">
        <v>488</v>
      </c>
      <c r="F11" s="71" t="s">
        <v>489</v>
      </c>
      <c r="G11" s="15">
        <v>1</v>
      </c>
      <c r="H11" s="135" t="s">
        <v>490</v>
      </c>
      <c r="I11" s="71" t="s">
        <v>491</v>
      </c>
      <c r="J11" s="72">
        <v>15080.77</v>
      </c>
      <c r="K11" s="72">
        <v>17795.310000000001</v>
      </c>
      <c r="L11" s="57" t="s">
        <v>621</v>
      </c>
      <c r="M11" s="58" t="s">
        <v>545</v>
      </c>
      <c r="N11" s="135" t="s">
        <v>490</v>
      </c>
      <c r="O11" s="58" t="s">
        <v>593</v>
      </c>
      <c r="P11" s="58" t="s">
        <v>492</v>
      </c>
      <c r="Q11" s="58" t="s">
        <v>493</v>
      </c>
      <c r="R11" s="58" t="s">
        <v>494</v>
      </c>
      <c r="S11" s="57">
        <v>45260000000</v>
      </c>
      <c r="T11" s="58" t="s">
        <v>218</v>
      </c>
      <c r="U11" s="58" t="s">
        <v>546</v>
      </c>
      <c r="V11" s="58" t="s">
        <v>532</v>
      </c>
      <c r="W11" s="58" t="s">
        <v>533</v>
      </c>
      <c r="X11" s="138" t="s">
        <v>553</v>
      </c>
    </row>
    <row r="12" spans="1:24" ht="90.75" customHeight="1">
      <c r="A12" s="20" t="s">
        <v>209</v>
      </c>
      <c r="B12" s="57">
        <f>B11+1</f>
        <v>3</v>
      </c>
      <c r="C12" s="57" t="s">
        <v>112</v>
      </c>
      <c r="D12" s="15" t="s">
        <v>285</v>
      </c>
      <c r="E12" s="15" t="s">
        <v>495</v>
      </c>
      <c r="F12" s="71" t="s">
        <v>496</v>
      </c>
      <c r="G12" s="15">
        <v>1</v>
      </c>
      <c r="H12" s="136" t="s">
        <v>497</v>
      </c>
      <c r="I12" s="71" t="s">
        <v>498</v>
      </c>
      <c r="J12" s="72">
        <v>35069.4</v>
      </c>
      <c r="K12" s="72">
        <v>41381.89</v>
      </c>
      <c r="L12" s="57" t="s">
        <v>621</v>
      </c>
      <c r="M12" s="58" t="s">
        <v>499</v>
      </c>
      <c r="N12" s="136" t="s">
        <v>497</v>
      </c>
      <c r="O12" s="58" t="s">
        <v>593</v>
      </c>
      <c r="P12" s="58" t="s">
        <v>500</v>
      </c>
      <c r="Q12" s="58" t="s">
        <v>501</v>
      </c>
      <c r="R12" s="58" t="s">
        <v>502</v>
      </c>
      <c r="S12" s="57">
        <v>45260000000</v>
      </c>
      <c r="T12" s="58" t="s">
        <v>218</v>
      </c>
      <c r="U12" s="58" t="s">
        <v>546</v>
      </c>
      <c r="V12" s="58" t="s">
        <v>532</v>
      </c>
      <c r="W12" s="58" t="s">
        <v>533</v>
      </c>
      <c r="X12" s="138" t="s">
        <v>549</v>
      </c>
    </row>
    <row r="13" spans="1:24" ht="91.5" customHeight="1">
      <c r="A13" s="20" t="s">
        <v>209</v>
      </c>
      <c r="B13" s="57">
        <f>B12+1</f>
        <v>4</v>
      </c>
      <c r="C13" s="57" t="s">
        <v>112</v>
      </c>
      <c r="D13" s="15" t="s">
        <v>285</v>
      </c>
      <c r="E13" s="15" t="s">
        <v>503</v>
      </c>
      <c r="F13" s="71" t="s">
        <v>504</v>
      </c>
      <c r="G13" s="15">
        <v>1</v>
      </c>
      <c r="H13" s="136" t="s">
        <v>505</v>
      </c>
      <c r="I13" s="71" t="s">
        <v>506</v>
      </c>
      <c r="J13" s="72">
        <v>5027.92</v>
      </c>
      <c r="K13" s="72">
        <v>5932.95</v>
      </c>
      <c r="L13" s="57" t="s">
        <v>621</v>
      </c>
      <c r="M13" s="58" t="s">
        <v>507</v>
      </c>
      <c r="N13" s="136" t="s">
        <v>505</v>
      </c>
      <c r="O13" s="58" t="s">
        <v>593</v>
      </c>
      <c r="P13" s="58" t="s">
        <v>458</v>
      </c>
      <c r="Q13" s="58" t="s">
        <v>459</v>
      </c>
      <c r="R13" s="58" t="s">
        <v>508</v>
      </c>
      <c r="S13" s="57">
        <v>45260000000</v>
      </c>
      <c r="T13" s="58" t="s">
        <v>218</v>
      </c>
      <c r="U13" s="58" t="s">
        <v>546</v>
      </c>
      <c r="V13" s="58" t="s">
        <v>532</v>
      </c>
      <c r="W13" s="58" t="s">
        <v>533</v>
      </c>
      <c r="X13" s="138" t="s">
        <v>551</v>
      </c>
    </row>
    <row r="14" spans="1:24" ht="87.75" customHeight="1">
      <c r="A14" s="20" t="s">
        <v>209</v>
      </c>
      <c r="B14" s="57">
        <f>B13+1</f>
        <v>5</v>
      </c>
      <c r="C14" s="57" t="s">
        <v>112</v>
      </c>
      <c r="D14" s="15" t="s">
        <v>285</v>
      </c>
      <c r="E14" s="15" t="s">
        <v>509</v>
      </c>
      <c r="F14" s="71" t="s">
        <v>510</v>
      </c>
      <c r="G14" s="15">
        <v>1</v>
      </c>
      <c r="H14" s="136" t="s">
        <v>511</v>
      </c>
      <c r="I14" s="71" t="s">
        <v>506</v>
      </c>
      <c r="J14" s="72">
        <v>195</v>
      </c>
      <c r="K14" s="72">
        <v>230.1</v>
      </c>
      <c r="L14" s="57" t="s">
        <v>621</v>
      </c>
      <c r="M14" s="58" t="s">
        <v>512</v>
      </c>
      <c r="N14" s="136" t="s">
        <v>511</v>
      </c>
      <c r="O14" s="58" t="s">
        <v>593</v>
      </c>
      <c r="P14" s="58" t="s">
        <v>458</v>
      </c>
      <c r="Q14" s="58" t="s">
        <v>459</v>
      </c>
      <c r="R14" s="58" t="s">
        <v>508</v>
      </c>
      <c r="S14" s="57">
        <v>45260000000</v>
      </c>
      <c r="T14" s="58" t="s">
        <v>218</v>
      </c>
      <c r="U14" s="58" t="s">
        <v>546</v>
      </c>
      <c r="V14" s="58" t="s">
        <v>532</v>
      </c>
      <c r="W14" s="58" t="s">
        <v>533</v>
      </c>
      <c r="X14" s="138" t="s">
        <v>550</v>
      </c>
    </row>
    <row r="15" spans="1:24" ht="153.75" customHeight="1">
      <c r="A15" s="153" t="s">
        <v>213</v>
      </c>
      <c r="B15" s="57">
        <f>B14+1</f>
        <v>6</v>
      </c>
      <c r="C15" s="91" t="s">
        <v>112</v>
      </c>
      <c r="D15" s="154" t="s">
        <v>250</v>
      </c>
      <c r="E15" s="155" t="s">
        <v>242</v>
      </c>
      <c r="F15" s="156" t="s">
        <v>173</v>
      </c>
      <c r="G15" s="153">
        <v>1</v>
      </c>
      <c r="H15" s="49" t="s">
        <v>215</v>
      </c>
      <c r="I15" s="157" t="s">
        <v>226</v>
      </c>
      <c r="J15" s="141">
        <v>14640.94</v>
      </c>
      <c r="K15" s="141">
        <v>14640.94</v>
      </c>
      <c r="L15" s="57" t="s">
        <v>621</v>
      </c>
      <c r="M15" s="54" t="s">
        <v>216</v>
      </c>
      <c r="N15" s="138" t="s">
        <v>529</v>
      </c>
      <c r="O15" s="58" t="s">
        <v>593</v>
      </c>
      <c r="P15" s="58" t="s">
        <v>561</v>
      </c>
      <c r="Q15" s="58" t="s">
        <v>560</v>
      </c>
      <c r="R15" s="58" t="s">
        <v>577</v>
      </c>
      <c r="S15" s="57">
        <v>45260000000</v>
      </c>
      <c r="T15" s="58" t="s">
        <v>218</v>
      </c>
      <c r="U15" s="58" t="s">
        <v>546</v>
      </c>
      <c r="V15" s="58" t="s">
        <v>532</v>
      </c>
      <c r="W15" s="58" t="s">
        <v>533</v>
      </c>
      <c r="X15" s="50" t="s">
        <v>548</v>
      </c>
    </row>
    <row r="16" spans="1:24">
      <c r="A16" s="158" t="s">
        <v>442</v>
      </c>
      <c r="B16" s="159"/>
      <c r="C16" s="159"/>
      <c r="D16" s="159"/>
      <c r="E16" s="159"/>
      <c r="F16" s="159"/>
      <c r="G16" s="159"/>
      <c r="H16" s="159"/>
      <c r="I16" s="160"/>
      <c r="J16" s="152">
        <f>SUM(J10:J15)</f>
        <v>70187.490000000005</v>
      </c>
      <c r="K16" s="149">
        <f>SUM(K10:K15)</f>
        <v>80185.87000000001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8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N7" sqref="N7:N8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1.7109375" bestFit="1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2.425781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64</v>
      </c>
    </row>
    <row r="2" spans="1:25" ht="13.5" customHeight="1"/>
    <row r="3" spans="1:25" s="265" customFormat="1" ht="23.25">
      <c r="A3" s="265" t="s">
        <v>95</v>
      </c>
    </row>
    <row r="6" spans="1:25" s="3" customFormat="1" ht="84" customHeight="1">
      <c r="A6" s="272" t="s">
        <v>37</v>
      </c>
      <c r="B6" s="272" t="s">
        <v>18</v>
      </c>
      <c r="C6" s="272" t="s">
        <v>20</v>
      </c>
      <c r="D6" s="272"/>
      <c r="E6" s="272" t="s">
        <v>39</v>
      </c>
      <c r="F6" s="272" t="s">
        <v>40</v>
      </c>
      <c r="G6" s="272" t="s">
        <v>21</v>
      </c>
      <c r="H6" s="272" t="s">
        <v>22</v>
      </c>
      <c r="I6" s="272" t="s">
        <v>57</v>
      </c>
      <c r="J6" s="272" t="s">
        <v>62</v>
      </c>
      <c r="K6" s="272"/>
      <c r="L6" s="272" t="s">
        <v>46</v>
      </c>
      <c r="M6" s="269" t="s">
        <v>38</v>
      </c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1"/>
      <c r="Y6" s="273" t="s">
        <v>53</v>
      </c>
    </row>
    <row r="7" spans="1:25" s="3" customFormat="1" ht="126" customHeight="1">
      <c r="A7" s="272"/>
      <c r="B7" s="272"/>
      <c r="C7" s="272" t="s">
        <v>55</v>
      </c>
      <c r="D7" s="272" t="s">
        <v>56</v>
      </c>
      <c r="E7" s="272"/>
      <c r="F7" s="272"/>
      <c r="G7" s="272"/>
      <c r="H7" s="272"/>
      <c r="I7" s="272"/>
      <c r="J7" s="272"/>
      <c r="K7" s="272"/>
      <c r="L7" s="272"/>
      <c r="M7" s="272" t="s">
        <v>58</v>
      </c>
      <c r="N7" s="272" t="s">
        <v>35</v>
      </c>
      <c r="O7" s="272" t="s">
        <v>36</v>
      </c>
      <c r="P7" s="272" t="s">
        <v>26</v>
      </c>
      <c r="Q7" s="272"/>
      <c r="R7" s="272" t="s">
        <v>42</v>
      </c>
      <c r="S7" s="272" t="s">
        <v>32</v>
      </c>
      <c r="T7" s="272"/>
      <c r="U7" s="268" t="s">
        <v>59</v>
      </c>
      <c r="V7" s="268" t="s">
        <v>63</v>
      </c>
      <c r="W7" s="273" t="s">
        <v>60</v>
      </c>
      <c r="X7" s="266" t="s">
        <v>61</v>
      </c>
      <c r="Y7" s="275"/>
    </row>
    <row r="8" spans="1:25" s="3" customFormat="1" ht="28.5">
      <c r="A8" s="272"/>
      <c r="B8" s="272"/>
      <c r="C8" s="272"/>
      <c r="D8" s="272"/>
      <c r="E8" s="272"/>
      <c r="F8" s="272"/>
      <c r="G8" s="272"/>
      <c r="H8" s="272"/>
      <c r="I8" s="272"/>
      <c r="J8" s="4" t="s">
        <v>49</v>
      </c>
      <c r="K8" s="4" t="s">
        <v>50</v>
      </c>
      <c r="L8" s="272"/>
      <c r="M8" s="272"/>
      <c r="N8" s="272"/>
      <c r="O8" s="272"/>
      <c r="P8" s="4" t="s">
        <v>41</v>
      </c>
      <c r="Q8" s="4" t="s">
        <v>34</v>
      </c>
      <c r="R8" s="272"/>
      <c r="S8" s="4" t="s">
        <v>33</v>
      </c>
      <c r="T8" s="4" t="s">
        <v>27</v>
      </c>
      <c r="U8" s="268"/>
      <c r="V8" s="268"/>
      <c r="W8" s="274"/>
      <c r="X8" s="267"/>
      <c r="Y8" s="274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/>
  </sheetData>
  <mergeCells count="25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"/>
  <sheetViews>
    <sheetView workbookViewId="0">
      <selection activeCell="E17" sqref="E17"/>
    </sheetView>
  </sheetViews>
  <sheetFormatPr defaultRowHeight="15"/>
  <cols>
    <col min="2" max="2" width="11.5703125" customWidth="1"/>
    <col min="3" max="3" width="10.85546875" customWidth="1"/>
    <col min="4" max="4" width="10.425781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1.7109375" bestFit="1" customWidth="1"/>
    <col min="14" max="14" width="17" customWidth="1"/>
    <col min="15" max="16" width="11.7109375" bestFit="1" customWidth="1"/>
    <col min="17" max="17" width="12.42578125" bestFit="1" customWidth="1"/>
    <col min="18" max="19" width="11.7109375" bestFit="1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65</v>
      </c>
    </row>
    <row r="2" spans="1:24" ht="13.5" customHeight="1"/>
    <row r="3" spans="1:24" s="265" customFormat="1" ht="23.25">
      <c r="A3" s="265" t="s">
        <v>94</v>
      </c>
    </row>
    <row r="6" spans="1:24" s="3" customFormat="1" ht="79.5" customHeight="1">
      <c r="A6" s="272" t="s">
        <v>37</v>
      </c>
      <c r="B6" s="272" t="s">
        <v>18</v>
      </c>
      <c r="C6" s="272" t="s">
        <v>20</v>
      </c>
      <c r="D6" s="272"/>
      <c r="E6" s="272" t="s">
        <v>39</v>
      </c>
      <c r="F6" s="272" t="s">
        <v>40</v>
      </c>
      <c r="G6" s="272" t="s">
        <v>21</v>
      </c>
      <c r="H6" s="272" t="s">
        <v>22</v>
      </c>
      <c r="I6" s="272" t="s">
        <v>57</v>
      </c>
      <c r="J6" s="276" t="s">
        <v>91</v>
      </c>
      <c r="K6" s="277"/>
      <c r="L6" s="269" t="s">
        <v>38</v>
      </c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1"/>
      <c r="X6" s="273" t="s">
        <v>53</v>
      </c>
    </row>
    <row r="7" spans="1:24" s="3" customFormat="1" ht="126" customHeight="1">
      <c r="A7" s="272"/>
      <c r="B7" s="272"/>
      <c r="C7" s="272" t="s">
        <v>55</v>
      </c>
      <c r="D7" s="272" t="s">
        <v>76</v>
      </c>
      <c r="E7" s="272"/>
      <c r="F7" s="272"/>
      <c r="G7" s="272"/>
      <c r="H7" s="272"/>
      <c r="I7" s="272"/>
      <c r="J7" s="278"/>
      <c r="K7" s="279"/>
      <c r="L7" s="272" t="s">
        <v>47</v>
      </c>
      <c r="M7" s="272" t="s">
        <v>35</v>
      </c>
      <c r="N7" s="272" t="s">
        <v>36</v>
      </c>
      <c r="O7" s="272" t="s">
        <v>26</v>
      </c>
      <c r="P7" s="272"/>
      <c r="Q7" s="272" t="s">
        <v>42</v>
      </c>
      <c r="R7" s="272" t="s">
        <v>32</v>
      </c>
      <c r="S7" s="272"/>
      <c r="T7" s="268" t="s">
        <v>59</v>
      </c>
      <c r="U7" s="268" t="s">
        <v>63</v>
      </c>
      <c r="V7" s="272" t="s">
        <v>92</v>
      </c>
      <c r="W7" s="282" t="s">
        <v>93</v>
      </c>
      <c r="X7" s="275"/>
    </row>
    <row r="8" spans="1:24" s="3" customFormat="1" ht="28.5">
      <c r="A8" s="272"/>
      <c r="B8" s="272"/>
      <c r="C8" s="272"/>
      <c r="D8" s="272"/>
      <c r="E8" s="272"/>
      <c r="F8" s="272"/>
      <c r="G8" s="272"/>
      <c r="H8" s="272"/>
      <c r="I8" s="272"/>
      <c r="J8" s="5" t="s">
        <v>49</v>
      </c>
      <c r="K8" s="5" t="s">
        <v>50</v>
      </c>
      <c r="L8" s="272"/>
      <c r="M8" s="272"/>
      <c r="N8" s="272"/>
      <c r="O8" s="5" t="s">
        <v>41</v>
      </c>
      <c r="P8" s="5" t="s">
        <v>34</v>
      </c>
      <c r="Q8" s="272"/>
      <c r="R8" s="5" t="s">
        <v>33</v>
      </c>
      <c r="S8" s="5" t="s">
        <v>27</v>
      </c>
      <c r="T8" s="268"/>
      <c r="U8" s="268"/>
      <c r="V8" s="272"/>
      <c r="W8" s="282"/>
      <c r="X8" s="274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/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6AAD522E865543927863243CCE6EFE" ma:contentTypeVersion="0" ma:contentTypeDescription="Создание документа." ma:contentTypeScope="" ma:versionID="d5dc753850119a86e0ba9261c970a7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720C155-49AC-48F2-868E-1734B82C93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C8B670-5013-4D69-B6DB-460CF32D6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2C2E328-F6EE-441E-902A-DDF8A705939F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Справочник Вид продукции</vt:lpstr>
      <vt:lpstr>Приложение №2 План закупки</vt:lpstr>
      <vt:lpstr>Приложение №2.1 Условно-постоян</vt:lpstr>
      <vt:lpstr>Приложение №2.2  закупки у про </vt:lpstr>
      <vt:lpstr>Приложение №2.3  Долгосрочн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neznanov</cp:lastModifiedBy>
  <cp:lastPrinted>2013-12-25T12:54:10Z</cp:lastPrinted>
  <dcterms:created xsi:type="dcterms:W3CDTF">2011-11-18T07:59:33Z</dcterms:created>
  <dcterms:modified xsi:type="dcterms:W3CDTF">2014-03-18T05:45:38Z</dcterms:modified>
</cp:coreProperties>
</file>