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210" windowWidth="15135" windowHeight="6030" activeTab="0"/>
  </bookViews>
  <sheets>
    <sheet name="ГКПЗ 2013 (регламент) " sheetId="1" r:id="rId1"/>
  </sheets>
  <definedNames>
    <definedName name="_xlnm._FilterDatabase" localSheetId="0" hidden="1">'ГКПЗ 2013 (регламент) '!$A$3:$T$98</definedName>
    <definedName name="_xlnm.Print_Area" localSheetId="0">'ГКПЗ 2013 (регламент) '!$A$1:$T$126</definedName>
  </definedNames>
  <calcPr fullCalcOnLoad="1"/>
</workbook>
</file>

<file path=xl/sharedStrings.xml><?xml version="1.0" encoding="utf-8"?>
<sst xmlns="http://schemas.openxmlformats.org/spreadsheetml/2006/main" count="953" uniqueCount="214">
  <si>
    <t>Номер закупки</t>
  </si>
  <si>
    <t>Номер лота</t>
  </si>
  <si>
    <t>Наименование лота</t>
  </si>
  <si>
    <t>Планируемый способ закупки</t>
  </si>
  <si>
    <t>Источник финансирования</t>
  </si>
  <si>
    <t>Год начала поставки товаров, выполнения работ услуг</t>
  </si>
  <si>
    <t>Месяц начала поставки товаров, выполнения работ услуг</t>
  </si>
  <si>
    <t>Год окончания поставки товаров, выполнения, услуг</t>
  </si>
  <si>
    <t>Месяц окончания поставки товаров, выполнения работ услуг</t>
  </si>
  <si>
    <t>Организатор закупки</t>
  </si>
  <si>
    <t>I. Строительство, техническое перевооружение и реконструкция</t>
  </si>
  <si>
    <t>ОАО "НИЦ ЕЭС"</t>
  </si>
  <si>
    <t>себестоимость</t>
  </si>
  <si>
    <t>управленческие расходы</t>
  </si>
  <si>
    <t>III. Эксплуатационные расходы</t>
  </si>
  <si>
    <t>Оказание услуг предоставления теплоэнергии</t>
  </si>
  <si>
    <t>Оказание услуг предоставления элекроэнергии</t>
  </si>
  <si>
    <t>V. Продукция административно-хозяйственного назначения</t>
  </si>
  <si>
    <t>Открытый запрос предложений</t>
  </si>
  <si>
    <t>Открытый конкурс</t>
  </si>
  <si>
    <t xml:space="preserve">ОАО "НИЦ ЕЭС" </t>
  </si>
  <si>
    <t>Январь</t>
  </si>
  <si>
    <t>Декабрь</t>
  </si>
  <si>
    <t>март</t>
  </si>
  <si>
    <t>июнь</t>
  </si>
  <si>
    <t>апрель</t>
  </si>
  <si>
    <t>сентябрь</t>
  </si>
  <si>
    <t>июль</t>
  </si>
  <si>
    <t>декабрь</t>
  </si>
  <si>
    <t>октябрь</t>
  </si>
  <si>
    <t>январь</t>
  </si>
  <si>
    <t>февраль</t>
  </si>
  <si>
    <t>Февраль</t>
  </si>
  <si>
    <t>Март</t>
  </si>
  <si>
    <t>ноябрь</t>
  </si>
  <si>
    <t xml:space="preserve">  себестоимость</t>
  </si>
  <si>
    <t>май</t>
  </si>
  <si>
    <t>ОАО "Мосэнергосбыт"</t>
  </si>
  <si>
    <t xml:space="preserve"> себестоимость</t>
  </si>
  <si>
    <t>Себестоимость</t>
  </si>
  <si>
    <t>Приобретение питьевой воды</t>
  </si>
  <si>
    <t>Оказание услуг добровольного медицинского страхования сотрудников (ДМС)</t>
  </si>
  <si>
    <t xml:space="preserve">Открытый конкурс </t>
  </si>
  <si>
    <t>Итого</t>
  </si>
  <si>
    <t>Итого по ГКПЗ</t>
  </si>
  <si>
    <t>2013г.</t>
  </si>
  <si>
    <t>Май</t>
  </si>
  <si>
    <t>Апрель</t>
  </si>
  <si>
    <t>Июнь</t>
  </si>
  <si>
    <t>Сентябрь</t>
  </si>
  <si>
    <t>Август</t>
  </si>
  <si>
    <t>Октябрь</t>
  </si>
  <si>
    <t>Июль</t>
  </si>
  <si>
    <t>II. Закупки в области информационных технологий</t>
  </si>
  <si>
    <t>ИТОГО по разделу I:</t>
  </si>
  <si>
    <t>ИТОГО по разделу II:</t>
  </si>
  <si>
    <t>ИТОГО по разделу III:</t>
  </si>
  <si>
    <t>ИТОГО по разделу IV:</t>
  </si>
  <si>
    <t>ИТОГО по разделу V:</t>
  </si>
  <si>
    <t>VI. Прочие закупки</t>
  </si>
  <si>
    <t>ИТОГО по разделу VI:</t>
  </si>
  <si>
    <t>Приобретение автошин</t>
  </si>
  <si>
    <t>Комментарии</t>
  </si>
  <si>
    <t>Ноябрь</t>
  </si>
  <si>
    <t>Временной интервал подведения итогов по закупочной процедуре
(месяц)</t>
  </si>
  <si>
    <t>Планируемая (предельная) цена закупки по ГКПЗ в текущих ценах, 
тыс. руб. 
(без НДС)</t>
  </si>
  <si>
    <t>Планируемая (предельная) цена закупки по ГКПЗ с учетом требования о 10% снижении от уровня цен 2010 года, 
тыс. руб. 
(без НДС)</t>
  </si>
  <si>
    <t>Единица измерений</t>
  </si>
  <si>
    <t>Количество единиц измерения</t>
  </si>
  <si>
    <t>Код вида деятельности</t>
  </si>
  <si>
    <t>Вид ЭТП (ТЗС, b2b, иная)</t>
  </si>
  <si>
    <t>Дополнительная информация по закупке</t>
  </si>
  <si>
    <t>Удельная стоимость лота, с НДС</t>
  </si>
  <si>
    <t>Удельная стоимость объектов ИПР, с НДС</t>
  </si>
  <si>
    <t>Примечание</t>
  </si>
  <si>
    <t>Данные из ИПР текущий и следующий календарные годы</t>
  </si>
  <si>
    <t>Услуги по  охране объектов</t>
  </si>
  <si>
    <t xml:space="preserve">Услуги по аренде парковочных мест (стоянка автомобилей) и офисных помещений </t>
  </si>
  <si>
    <t>Услуги по проведению предрейсовых медицинских осмотров водителей</t>
  </si>
  <si>
    <t>Услуги по хранению шин</t>
  </si>
  <si>
    <t>Услуги по  страхованию (ОСАГО)</t>
  </si>
  <si>
    <t>Услуги по  страхованию (КАСКО, страхование от НС)</t>
  </si>
  <si>
    <t>Приобретение канц.товаров</t>
  </si>
  <si>
    <t>Услуги по Оценке для целей страхования и определения рыночной ставки арендной платы</t>
  </si>
  <si>
    <t>Оказание услуг на информационное обслуживание (1С)</t>
  </si>
  <si>
    <t xml:space="preserve"> b2b</t>
  </si>
  <si>
    <t>70.20</t>
  </si>
  <si>
    <t>Консультационные услуги по безопасности в сфере арендного бизнеса</t>
  </si>
  <si>
    <t>2014г.</t>
  </si>
  <si>
    <t xml:space="preserve">Ноябрь </t>
  </si>
  <si>
    <t xml:space="preserve">Декабрь </t>
  </si>
  <si>
    <t>Оказание услуг по бронированию мест на авиа и железнодорожные рейсы и продаже авиа- и железнодорожных билетов.</t>
  </si>
  <si>
    <t>IV.  Закупки для нужд автотранспортной службы</t>
  </si>
  <si>
    <t>Аренда земельных участков:
- г. Москва, Волоколамское ш., д.2
- г. Москва, Семеновский пер., д.15
- г. Москва, Спартаковская ул., д.2А, стр.1</t>
  </si>
  <si>
    <t>Подразделение/предприятие-потребитель продукции</t>
  </si>
  <si>
    <t>Временной интервал официального объявления о начале процедур
(месяц)</t>
  </si>
  <si>
    <t>__</t>
  </si>
  <si>
    <t>Годовая комплексная программа закупок ОАО "НИЦ ЕЭС"  на  2013 год</t>
  </si>
  <si>
    <t>Поставка бензина автомобильного марки АИ-95, АИ-92, ДТ через розничную сеть АЗС с оплатой посредством топливных карт</t>
  </si>
  <si>
    <t>2010 год - 7290,00 руб/м.м, с учетом КД от цен 2010 г. стоимость должна составлять 7460,3  руб/м.м. На 1.10.12 средняя рыночная стоимость 1 м.м. 8186 руб.</t>
  </si>
  <si>
    <t>2010 год - 43,78 руб/медосмотр, с учетом КД от цен 2010 г. стоимость должна составлять 51,92  руб/медосмотр. На 1.10.12 средняя рыночная стоимость - 49,68 руб/медосмотр</t>
  </si>
  <si>
    <t>2010 год - 165 руб/месяц за 1 шину, с учетом КД от цен 2010 г. стоимость должна составлять 195,7 руб/месяц за 1 шину. По договору на 12 год 70 руб/месяц за 1 шину</t>
  </si>
  <si>
    <t xml:space="preserve">Расчетное количество шин (94 шт.) для плановой замены. Средняя цена 2010 год - 4651 руб. за 1 шину, с учетом КД от цен 2010 г. стоимость должна составлять 4823 руб за шину. На 1.10.12  средняя рыночная стоимость 1 шины 5125 руб </t>
  </si>
  <si>
    <t xml:space="preserve">Приобретение экспл.расх. материалов  </t>
  </si>
  <si>
    <r>
      <t>Средняя цена 2010 год - 94 руб. (с НДС) за 1 емкость 4 л, с учетом КД от цен 2010 г. стоимость должна составлять 103,23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руб за 1 емкость 4 л. На 1.10.12   рыночная стоимость 1 емкости 4 л 124 руб (с НДС). Ожидаемый рост цен в течение 2013 г - 8%</t>
    </r>
  </si>
  <si>
    <t>Закупка у единственного источника</t>
  </si>
  <si>
    <t>Утвержден "Холдингом МРСК"</t>
  </si>
  <si>
    <t xml:space="preserve">Август </t>
  </si>
  <si>
    <t xml:space="preserve">Демонтаж воздуховодов и кондиционеров с ремонтом мест демонтажа </t>
  </si>
  <si>
    <t>Согласно п.13, 10, 7, 6 Предписания №109/1/56 от 20.12.2010 г. Госпожнадзора МЧС России.</t>
  </si>
  <si>
    <t>70.20.2</t>
  </si>
  <si>
    <t xml:space="preserve">Реконструкция входной группы, ремонт лестницы и козырька центрального входа в здание </t>
  </si>
  <si>
    <t xml:space="preserve">себестоимость/
прибыль/            амортизация </t>
  </si>
  <si>
    <t>Элементы центрального входа устарели морально и физически. Необходимо выполнить ремонт кровли козырька здания, замену металлических облицовочных листов, входных дверей, ремонт центральной лестницы.</t>
  </si>
  <si>
    <t xml:space="preserve">прибыль/            амортизация  </t>
  </si>
  <si>
    <t>Ремонт лифтового оборудования</t>
  </si>
  <si>
    <t>август</t>
  </si>
  <si>
    <t xml:space="preserve">В следствие длительной эксплуатации лифтовое оборудование требует ремонта и замены, в том числе: замена тяговых канатов (лифт № 6), каната ограничителя скорости (лифт №7), натяжного устройства ограничителя скорости (лифт №6), элементов устройств открытия дверей (лифты №№ 6-9), элементов вызывных и приказных кнопочных аппаратов (лифты №№  6-10), ремонт системы мониторинга диспетчеризации лифтового оборудования здания (мониторы, кабельная сеть, системы сопряжения видеоустройств и сетевых коммуникаций). </t>
  </si>
  <si>
    <t xml:space="preserve">Ремонт окон не производился с момента постройки здания. Из-за не герметичного примыкания происходят значительные теплопотери, что снижает комфортные условия в арендуемых помещениях. </t>
  </si>
  <si>
    <t xml:space="preserve">Требования ППБ. </t>
  </si>
  <si>
    <t>Элементы центрального входа устарели морально и физически. Необходимо выполнить ремонт входной группы и холла, заменить загараемое покрытие потолков в помещении №1 на 2-ом этаже здания (предписание  Госпожнадзора).</t>
  </si>
  <si>
    <t xml:space="preserve">Для организации контролируемого въезда на внутреннюю территорию здания и создания дополнительных парковочных мест. Существующее асфальтовое покрытие имеет трещины, выбоины. </t>
  </si>
  <si>
    <t>Переключение отходящих от  ТП №17512 кабелей  с наращиванием и установкой муфт  в помещении ТП №17512. Выполнение работ необходимо для обеспечения второй категории электроснабжения здания, системы дымоудаления и лифтов. Энергоснабжение корпуса "Б" осуществляется через один кабель, вместо двух согласно ПУЭ, что может привести к перегрузке существующего кабеля.</t>
  </si>
  <si>
    <t>Для выполнения мероприятий по безопасности и предотвращению несанкционированного проникновения на внутреннюю территорию и в здание.</t>
  </si>
  <si>
    <t xml:space="preserve">Замена деревянных окон на окна из ПВХ 
</t>
  </si>
  <si>
    <t xml:space="preserve">Замена дверей на противопожарные в помещениях кроссовых, монтаж дымовых датчиков системы АПС </t>
  </si>
  <si>
    <t xml:space="preserve">Ремонт холла 1 этажа и входной группы корп. «Б», устройство обрамления портала лифтов </t>
  </si>
  <si>
    <t xml:space="preserve">Установка автоматических ворот и ограждения, замена асфальтового покрытия, благоустройство территориии 
</t>
  </si>
  <si>
    <t xml:space="preserve">Монтаж кабельных линий 
</t>
  </si>
  <si>
    <t xml:space="preserve">Устройство системы видеонаблюдения здания и прилегающей территории 
</t>
  </si>
  <si>
    <t xml:space="preserve">Замена деревянных окон на окна из ПВХ  
</t>
  </si>
  <si>
    <t xml:space="preserve">Ремонт силовых и слаботочных кабельных линий (этажных) </t>
  </si>
  <si>
    <t xml:space="preserve">Ремонт пожарных лестниц 
</t>
  </si>
  <si>
    <t xml:space="preserve">Прокладка кабельных линий от ТП до ГРЩ и их подключение, в т.ч. проектирование </t>
  </si>
  <si>
    <t>Замена асфальтового покрытия и ремонт забора перед зданием со стороны ул. Спартаковская</t>
  </si>
  <si>
    <t xml:space="preserve">Устройство ЦТП здания, в  т.ч. проектирование </t>
  </si>
  <si>
    <t>Согласно п.2, 6 Предписания Госпожнадзора №157/238/1-№20 от 25.05.2010 г. )</t>
  </si>
  <si>
    <t>Требования правил противопожарного режима РФ.</t>
  </si>
  <si>
    <t>Выполнение работ необходимо для получения установленной единовременной электрической мощности и оформления акта балансового разграничения. Не выполнения работ влечет ограничение мощности от МКС ОАО "МОЭСК".</t>
  </si>
  <si>
    <t>Асфальтовое покрытие в неудовлетворительном состоянии (ямы, трещины), забор требует ремонта (60% штукатурки отслоилось и обрушалось).</t>
  </si>
  <si>
    <t>Для самостоятельного регулирования режимов теплопотребления здания.</t>
  </si>
  <si>
    <t>Монтаж региональной автоматизированной системы централизованного оповещения на объекте по адресу: г. Москва, Волоколамское ш., д. 2</t>
  </si>
  <si>
    <t>Монтаж региональной автоматизированной системы централизованного оповещения на объекте по адресу: г. Москва, Спартаковская ул., д. 2 "А", стр. 1</t>
  </si>
  <si>
    <t xml:space="preserve">Ремонт помещений и инженерных систем здания по адресу: г. Москва, Волоколамское ш., д. 2 (рамочный договор)  </t>
  </si>
  <si>
    <t>Ремонт помещений и инженерных систем здания  по адресу: г. Москва, Семёновский пер.,  д. 15 (рамочный договор)</t>
  </si>
  <si>
    <t xml:space="preserve">Ремонт помещений и инженерных систем здания по адресу: г. Москва, Спартаковская ул., д. 2 "А", стр. 1 (рамочный договор) </t>
  </si>
  <si>
    <t>В целях исполнения Постановления Правительства РФ №255-РП от 15 февраля 2010 г.</t>
  </si>
  <si>
    <t>Проведение работ для улучшения бытовых условий в арендуемых помещениях  местах общего пользования, в том числе после освобождения арендованных помещений. Из расчета 12 100 руб. - 1 кв.м</t>
  </si>
  <si>
    <t>Поставка офисной техники, комплектующих для персональных компьютеров, расходных материалов и запасных частей для ремонта копировально-множительной техники для нужд ОАО "НИЦ ЕЭС"</t>
  </si>
  <si>
    <t>Оказание услуг по предоставлению проводной телефонной и телеграфной связи</t>
  </si>
  <si>
    <t>управленческие расходы/                          себестоимость</t>
  </si>
  <si>
    <t>Оказание услуг по предоставлению сотовой связи стандарта GSM900/1800 для нужд ОАО «НИЦ ЕЭС»</t>
  </si>
  <si>
    <t>управленческие расходы/                    себестоимость</t>
  </si>
  <si>
    <t>Оказание услуг по предоставлению доступа к сети «Интернет» для нужд 
ОАО «НИЦ ЕЭС»</t>
  </si>
  <si>
    <t>Приобретение систем хранения и резервного копирования данных</t>
  </si>
  <si>
    <t>Приобретение прав на использование программного обеспечения  для нужд ОАО «НИЦ ЕЭС»</t>
  </si>
  <si>
    <t xml:space="preserve">Блоки питания, оперативная память, материнские платы, з/ч необходимые для восстановления в случае выхода из строя ПК. Замена мониторов, клавиатуры, манипуляторов мышь, телефонных аппаратов. Расходы на замену устаревших или вышедших из строя копировальных аппаратов, МФУ, факсов, ноутбуки и другая техника для ВМ, компьютеры для новых сотрудников. Расходы на ремонт копировально-множительной техники, расходные материаллы (картриджи, заправка картриджей, фотовалы) всего 55 наименованиий  картриджей к 35 единицам техники. 
</t>
  </si>
  <si>
    <t>Договоры с  ООО "Телеком ТЗ", МГТС, ООО "ОКБ Телеком", ЗАО "ВЕСТ КОЛЛ ЛТД", ЗАО "МЦ НТТ"</t>
  </si>
  <si>
    <t>Предоставление услуг мобильной свзи для автотранспортной службы,  для сотрудников управляющей компании ОАО "НИЦ ЕЭС"</t>
  </si>
  <si>
    <t xml:space="preserve">Договор с ЗАО "ВЕСТ КОЛЛ ЛТД" </t>
  </si>
  <si>
    <t>Приобретение систем хранения и резервного копирования данных, в связи с большим объемом электронных документов</t>
  </si>
  <si>
    <t xml:space="preserve">Оказание услуг по комплексной технической эксплуатации объектов ОАО "НИЦ ЕЭС" </t>
  </si>
  <si>
    <t>2014-2015 г.г.</t>
  </si>
  <si>
    <t>Оказание услуг по помывке остекления здания по адресу: г. Москва, Волоколамское ш., д. 2</t>
  </si>
  <si>
    <t>Оказание услуг по помывке остекления здания по адресу: г. Москва, Семеновский пер., д.15</t>
  </si>
  <si>
    <t>Оказание услуг по помывке остекления  здания по адресу: г. Москва, Спартаковская ул., д. 2 "А", стр. 1</t>
  </si>
  <si>
    <t>Оказание услуг по обслуживанию точек оповещения МЧС</t>
  </si>
  <si>
    <t>Оказание услуг по проведению электроизмерительных испытаний в здании по адресу: г. Москва, Волоколамское ш., д. 2</t>
  </si>
  <si>
    <t>Оказание услуг по проведению электроизмерительных испытаний в здании по адресу: г. Москва, Семеновский пер., д.15</t>
  </si>
  <si>
    <t>Оказание услуг по проведению электроизмерительных испытаний в здании по адресу: г. Москва, Спартаковская ул., д. 2 "А", стр. 1</t>
  </si>
  <si>
    <t>Оказание услуг осуществляется компанией МГРС (Московская городская ретрансляционная сеть), которая является единственным поставщиком данных услуг (Дог. №8041 от 01.07.2008 г.)</t>
  </si>
  <si>
    <t xml:space="preserve">Правила техники эксплуатации электроустановок потребителей (ПТЭЭУП) (п. 2.12.17) </t>
  </si>
  <si>
    <t>Коммунальные услуги по всем объектам:</t>
  </si>
  <si>
    <t>Оказание услуг по отпуску воды и приему сточных вод в городскую канализацию</t>
  </si>
  <si>
    <t>Оказание услуг по транспортировке и очистке сточных вод</t>
  </si>
  <si>
    <t xml:space="preserve"> "Теплосбыт" филиал ОАО "Мосэнерго"</t>
  </si>
  <si>
    <t>ГУП "Мосводоканал"</t>
  </si>
  <si>
    <t>ГУП "Мосводосток"</t>
  </si>
  <si>
    <t xml:space="preserve">Оказание услуг по разработке документов по ГО и ЧС      </t>
  </si>
  <si>
    <t>Разработка плана гражданской обороны, плана эвакуации работников в военное время и т.д.</t>
  </si>
  <si>
    <t xml:space="preserve">Требования ППБ </t>
  </si>
  <si>
    <t>Монтаж региональной автоматизированной системы централизованного оповещения на объекте по адресу: г. Москва, Семёновский пер., д. 15</t>
  </si>
  <si>
    <t xml:space="preserve"> Договор на оказание услуг по охране объектов ОАО "НИЦ ЕЭС" расположенных по адресу: г. Москва,   Волоколамское ш., д.2, Семеновский пер., д.15, ул. Спартаковская , д 2а, стр. 1.
Увеличение расходов обусловлено отставанием расчетного значения индекса дефлятора от рыночной стоимости услуг</t>
  </si>
  <si>
    <t>Монтаж кабельных линий и ремонт ГРЩ</t>
  </si>
  <si>
    <t>Подключение пожарных насосов, сервера пожарной сигнализации и насосов дымоудаления необходимо произвести от АВР ГРЩ здания. Поэтажные электрические щиты необходимо установить для энергообеспечения правой стороны здания. Ремонт ГРЩ в связи с модернизацией трансформаторной подстанции ОАО "МОЭСК".</t>
  </si>
  <si>
    <t xml:space="preserve">Оказание услуг по разработке бизнес-процесса согласования договоров в системе электронного документооборота DocsVision </t>
  </si>
  <si>
    <t xml:space="preserve">Разработка бизнес-процесса согласования договоров в системе электронного документооборота DocsVision. </t>
  </si>
  <si>
    <t>b2b</t>
  </si>
  <si>
    <t>Утверждение страховщика на Совете директоров Общества</t>
  </si>
  <si>
    <t>Оказание услуг страхования  от несчастных случаев и болезней сотрудников (НСиБ)</t>
  </si>
  <si>
    <t>Оказание услуг по страхованию гражданской ответственности за причинение вреда третьим лицам</t>
  </si>
  <si>
    <t>Оказание услуг по страхованию имущества от огня и других опасностей.</t>
  </si>
  <si>
    <t xml:space="preserve">Оказание услуг на информационное обслуживание (Консультант +) </t>
  </si>
  <si>
    <t>прочие расходы</t>
  </si>
  <si>
    <t>Антивирусная программа NOD 32 Business - 130 лицензий, Обновление программ: Сервер Терминального доступа.</t>
  </si>
  <si>
    <t>Собственником земельных участков является ДЗР
 г. Москвы</t>
  </si>
  <si>
    <t>г. Москва, Волоколамское ш., д. 2</t>
  </si>
  <si>
    <t>ИТОГО по объекту ВЛК:</t>
  </si>
  <si>
    <t>г. Москва, Семёновский пер., д. 15</t>
  </si>
  <si>
    <t>ИТОГО по объекту СЕМ:</t>
  </si>
  <si>
    <t>г. Москва, Спартаковская ул., д. 2 "А", стр. 1</t>
  </si>
  <si>
    <t>ИТОГО по объекту СПР:</t>
  </si>
  <si>
    <t>ИТОГО:</t>
  </si>
  <si>
    <t>Итого:</t>
  </si>
  <si>
    <t>г. Москва, Семеновский пер., д.15</t>
  </si>
  <si>
    <t xml:space="preserve">Оказание услуг по огнезащитной обработке конструкций воздуховодов системы дымоудаления (В-9 и В-10)  с   восстановлением участка воздуховода системы дамоудаления (В-9) на техническом этаже корпуса "А" </t>
  </si>
  <si>
    <t xml:space="preserve">Из за длительных сроков эксплуатации места общего пользования 2 этажа требуют ремонта (замена напольного покрытия, освещения, ремонт санузлов, штукатурка стен). С момента постройки здания ремонт фойе зоны "В" не производился. Напольное покрытие 1 этажа имеет трещины и многочисленные сколы. Входная группа внутреннего двора здания находится в неудовлетворительном состоянии, требуется ремонт крыльца, лестницы, устройство ограждения на пандусе. 
</t>
  </si>
  <si>
    <t xml:space="preserve">Ремонт мест общего пользования  2 этажа, фойе зоны "В", напольного покрытия 
1 этажа, входной группы внутреннего двора здания  </t>
  </si>
  <si>
    <t>Услуга по актуализации 2 отчетов оценки и получению экспертных заключений в саморегулируемой организации оценщиков (СРОО)</t>
  </si>
  <si>
    <t xml:space="preserve">Услуга по проведению оценки «Определение размера рыночной арендной платы  права пользования фасадом здания  для установки и эксплуатации    электронно-световой рекламной конструкции ( «медиа фасада») в целях распространения рекламно-информационных материалови" и получение экспертизы на отчет оценки </t>
  </si>
  <si>
    <t xml:space="preserve"> прибыль</t>
  </si>
  <si>
    <t>В соответствии с письмом от 11.03.2013г. №ЮГ-782 о необходимости предоставления экспертных заключений СРОО</t>
  </si>
  <si>
    <t>Процедура согласования материалов по долгосрочному договору аренды фасада здания на             СД "Холдинг МРСК"</t>
  </si>
  <si>
    <t xml:space="preserve">Открытый запрос предложений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</si>
</sst>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;@"/>
    <numFmt numFmtId="166" formatCode="0.00;[Red]0.00"/>
    <numFmt numFmtId="167" formatCode="#,##0.00;[Red]#,##0.00"/>
    <numFmt numFmtId="168" formatCode="[$-FC19]d\ mmmm\ yyyy\ &quot;г.&quot;"/>
    <numFmt numFmtId="169" formatCode="000000"/>
    <numFmt numFmtId="170" formatCode="#,##0_ ;[Red]\-#,##0\ 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0" xfId="55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0" fontId="0" fillId="0" borderId="0" xfId="0" applyFill="1" applyAlignment="1">
      <alignment/>
    </xf>
    <xf numFmtId="164" fontId="5" fillId="0" borderId="10" xfId="56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0" fillId="0" borderId="10" xfId="55" applyFont="1" applyFill="1" applyBorder="1" applyAlignment="1" applyProtection="1">
      <alignment horizontal="left" vertical="center" wrapText="1"/>
      <protection/>
    </xf>
    <xf numFmtId="0" fontId="5" fillId="35" borderId="15" xfId="55" applyFont="1" applyFill="1" applyBorder="1" applyAlignment="1" applyProtection="1">
      <alignment horizontal="left" vertical="center" wrapText="1"/>
      <protection/>
    </xf>
    <xf numFmtId="4" fontId="5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/>
    </xf>
    <xf numFmtId="49" fontId="7" fillId="36" borderId="15" xfId="0" applyNumberFormat="1" applyFont="1" applyFill="1" applyBorder="1" applyAlignment="1">
      <alignment horizontal="center" vertical="top" wrapText="1"/>
    </xf>
    <xf numFmtId="49" fontId="7" fillId="36" borderId="15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5" fillId="37" borderId="10" xfId="0" applyFont="1" applyFill="1" applyBorder="1" applyAlignment="1">
      <alignment wrapText="1"/>
    </xf>
    <xf numFmtId="0" fontId="7" fillId="36" borderId="15" xfId="0" applyFont="1" applyFill="1" applyBorder="1" applyAlignment="1">
      <alignment/>
    </xf>
    <xf numFmtId="0" fontId="64" fillId="34" borderId="11" xfId="0" applyFont="1" applyFill="1" applyBorder="1" applyAlignment="1">
      <alignment vertical="center"/>
    </xf>
    <xf numFmtId="4" fontId="65" fillId="36" borderId="10" xfId="0" applyNumberFormat="1" applyFont="1" applyFill="1" applyBorder="1" applyAlignment="1">
      <alignment horizontal="center" vertical="center"/>
    </xf>
    <xf numFmtId="167" fontId="66" fillId="36" borderId="10" xfId="0" applyNumberFormat="1" applyFont="1" applyFill="1" applyBorder="1" applyAlignment="1">
      <alignment/>
    </xf>
    <xf numFmtId="4" fontId="66" fillId="34" borderId="10" xfId="0" applyNumberFormat="1" applyFont="1" applyFill="1" applyBorder="1" applyAlignment="1">
      <alignment vertical="center"/>
    </xf>
    <xf numFmtId="4" fontId="13" fillId="36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7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9" fontId="6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4" fontId="0" fillId="34" borderId="15" xfId="0" applyNumberForma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justify" vertical="top" wrapText="1"/>
    </xf>
    <xf numFmtId="4" fontId="13" fillId="36" borderId="12" xfId="0" applyNumberFormat="1" applyFont="1" applyFill="1" applyBorder="1" applyAlignment="1">
      <alignment vertical="center"/>
    </xf>
    <xf numFmtId="167" fontId="66" fillId="36" borderId="17" xfId="0" applyNumberFormat="1" applyFont="1" applyFill="1" applyBorder="1" applyAlignment="1">
      <alignment/>
    </xf>
    <xf numFmtId="4" fontId="66" fillId="34" borderId="15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0" fillId="38" borderId="15" xfId="0" applyFill="1" applyBorder="1" applyAlignment="1">
      <alignment horizontal="left" wrapText="1"/>
    </xf>
    <xf numFmtId="4" fontId="0" fillId="0" borderId="0" xfId="0" applyNumberFormat="1" applyAlignment="1">
      <alignment horizontal="left" vertical="center"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vertical="center" wrapText="1"/>
    </xf>
    <xf numFmtId="0" fontId="4" fillId="38" borderId="15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0" fillId="36" borderId="20" xfId="0" applyFill="1" applyBorder="1" applyAlignment="1">
      <alignment/>
    </xf>
    <xf numFmtId="4" fontId="0" fillId="34" borderId="12" xfId="0" applyNumberFormat="1" applyFill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37" borderId="15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" fontId="5" fillId="0" borderId="13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wrapText="1"/>
      <protection/>
    </xf>
    <xf numFmtId="0" fontId="5" fillId="35" borderId="15" xfId="0" applyFont="1" applyFill="1" applyBorder="1" applyAlignment="1">
      <alignment wrapText="1"/>
    </xf>
    <xf numFmtId="0" fontId="4" fillId="35" borderId="11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 applyProtection="1">
      <alignment horizontal="left" vertical="center" wrapText="1"/>
      <protection locked="0"/>
    </xf>
    <xf numFmtId="0" fontId="4" fillId="37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 applyProtection="1">
      <alignment horizontal="left" vertical="center" wrapText="1"/>
      <protection locked="0"/>
    </xf>
    <xf numFmtId="0" fontId="4" fillId="37" borderId="15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wrapText="1"/>
    </xf>
    <xf numFmtId="0" fontId="4" fillId="36" borderId="11" xfId="0" applyFont="1" applyFill="1" applyBorder="1" applyAlignment="1">
      <alignment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9" fillId="35" borderId="11" xfId="0" applyFont="1" applyFill="1" applyBorder="1" applyAlignment="1" applyProtection="1">
      <alignment horizontal="left" vertical="center" wrapText="1"/>
      <protection/>
    </xf>
    <xf numFmtId="0" fontId="0" fillId="35" borderId="15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4" fillId="37" borderId="11" xfId="0" applyFont="1" applyFill="1" applyBorder="1" applyAlignment="1" applyProtection="1">
      <alignment horizontal="left" vertical="center" wrapText="1"/>
      <protection locked="0"/>
    </xf>
    <xf numFmtId="0" fontId="4" fillId="37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4" fillId="36" borderId="15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wrapText="1"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0" fontId="0" fillId="36" borderId="15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69" fillId="35" borderId="15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0" fontId="70" fillId="35" borderId="15" xfId="0" applyFont="1" applyFill="1" applyBorder="1" applyAlignment="1">
      <alignment wrapText="1"/>
    </xf>
    <xf numFmtId="0" fontId="70" fillId="35" borderId="12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0" fontId="4" fillId="36" borderId="11" xfId="0" applyFont="1" applyFill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vertical="center" wrapText="1"/>
      <protection locked="0"/>
    </xf>
    <xf numFmtId="0" fontId="70" fillId="36" borderId="15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Исполнительный аппарат МРСК Центра и Приволжья" xfId="54"/>
    <cellStyle name="Обычный_СВОД Эксплуатационные и коммунальные расходы план 1 кв. 2008 2" xfId="55"/>
    <cellStyle name="Обычный_форма № 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tabSelected="1" zoomScale="80" zoomScaleNormal="80" zoomScaleSheetLayoutView="40" zoomScalePageLayoutView="0" workbookViewId="0" topLeftCell="A52">
      <selection activeCell="A96" sqref="A96:T96"/>
    </sheetView>
  </sheetViews>
  <sheetFormatPr defaultColWidth="9.140625" defaultRowHeight="15" outlineLevelCol="2"/>
  <cols>
    <col min="1" max="1" width="11.57421875" style="0" customWidth="1"/>
    <col min="2" max="2" width="7.8515625" style="0" customWidth="1"/>
    <col min="3" max="3" width="9.00390625" style="0" customWidth="1"/>
    <col min="4" max="4" width="42.57421875" style="21" customWidth="1"/>
    <col min="5" max="5" width="14.00390625" style="0" customWidth="1"/>
    <col min="6" max="6" width="9.421875" style="0" customWidth="1"/>
    <col min="7" max="7" width="11.140625" style="0" customWidth="1"/>
    <col min="8" max="8" width="14.8515625" style="0" customWidth="1"/>
    <col min="9" max="9" width="13.7109375" style="170" customWidth="1"/>
    <col min="10" max="10" width="13.140625" style="0" customWidth="1"/>
    <col min="11" max="11" width="8.7109375" style="0" customWidth="1"/>
    <col min="12" max="12" width="9.57421875" style="0" customWidth="1"/>
    <col min="13" max="13" width="10.140625" style="0" customWidth="1"/>
    <col min="14" max="14" width="9.00390625" style="0" customWidth="1"/>
    <col min="15" max="15" width="11.28125" style="0" customWidth="1"/>
    <col min="16" max="16" width="49.00390625" style="0" customWidth="1"/>
    <col min="17" max="17" width="11.00390625" style="0" hidden="1" customWidth="1" outlineLevel="2"/>
    <col min="18" max="18" width="10.28125" style="0" hidden="1" customWidth="1" outlineLevel="2"/>
    <col min="19" max="19" width="9.00390625" style="0" customWidth="1" collapsed="1"/>
    <col min="20" max="20" width="9.8515625" style="0" customWidth="1"/>
    <col min="21" max="32" width="12.140625" style="0" hidden="1" customWidth="1" outlineLevel="1"/>
    <col min="33" max="33" width="14.7109375" style="0" hidden="1" customWidth="1" outlineLevel="1"/>
    <col min="34" max="34" width="17.57421875" style="0" customWidth="1" collapsed="1"/>
    <col min="35" max="35" width="11.57421875" style="0" customWidth="1"/>
  </cols>
  <sheetData>
    <row r="1" spans="1:33" ht="27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15">
      <c r="A2" s="1"/>
      <c r="B2" s="1"/>
      <c r="C2" s="1"/>
      <c r="D2" s="18"/>
      <c r="E2" s="1"/>
      <c r="F2" s="1"/>
      <c r="G2" s="1"/>
      <c r="H2" s="1"/>
      <c r="I2" s="1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9" customHeight="1">
      <c r="A3" s="123" t="s">
        <v>94</v>
      </c>
      <c r="B3" s="124" t="s">
        <v>0</v>
      </c>
      <c r="C3" s="123" t="s">
        <v>1</v>
      </c>
      <c r="D3" s="123" t="s">
        <v>2</v>
      </c>
      <c r="E3" s="123" t="s">
        <v>3</v>
      </c>
      <c r="F3" s="123" t="s">
        <v>95</v>
      </c>
      <c r="G3" s="125" t="s">
        <v>64</v>
      </c>
      <c r="H3" s="123" t="s">
        <v>4</v>
      </c>
      <c r="I3" s="123" t="s">
        <v>65</v>
      </c>
      <c r="J3" s="125" t="s">
        <v>66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62</v>
      </c>
      <c r="Q3" s="16" t="s">
        <v>67</v>
      </c>
      <c r="R3" s="16" t="s">
        <v>68</v>
      </c>
      <c r="S3" s="123" t="s">
        <v>69</v>
      </c>
      <c r="T3" s="123" t="s">
        <v>70</v>
      </c>
      <c r="U3" s="16" t="s">
        <v>71</v>
      </c>
      <c r="V3" s="16" t="s">
        <v>72</v>
      </c>
      <c r="W3" s="16" t="s">
        <v>73</v>
      </c>
      <c r="X3" s="16" t="s">
        <v>74</v>
      </c>
      <c r="Y3" s="208" t="s">
        <v>75</v>
      </c>
      <c r="Z3" s="209"/>
      <c r="AA3" s="209"/>
      <c r="AB3" s="209"/>
      <c r="AC3" s="209"/>
      <c r="AD3" s="209"/>
      <c r="AE3" s="209"/>
      <c r="AF3" s="209"/>
      <c r="AG3" s="210"/>
    </row>
    <row r="4" spans="1:34" ht="19.5" customHeight="1">
      <c r="A4" s="2">
        <v>1</v>
      </c>
      <c r="B4" s="2">
        <v>2</v>
      </c>
      <c r="C4" s="2">
        <v>3</v>
      </c>
      <c r="D4" s="108">
        <v>4</v>
      </c>
      <c r="E4" s="2">
        <v>5</v>
      </c>
      <c r="F4" s="2">
        <v>6</v>
      </c>
      <c r="G4" s="2">
        <v>7</v>
      </c>
      <c r="H4" s="2">
        <v>8</v>
      </c>
      <c r="I4" s="103">
        <v>9</v>
      </c>
      <c r="J4" s="2">
        <v>10</v>
      </c>
      <c r="K4" s="72">
        <v>11</v>
      </c>
      <c r="L4" s="72">
        <v>12</v>
      </c>
      <c r="M4" s="72">
        <v>13</v>
      </c>
      <c r="N4" s="72">
        <v>14</v>
      </c>
      <c r="O4" s="77">
        <v>15</v>
      </c>
      <c r="P4" s="77">
        <v>16</v>
      </c>
      <c r="Q4" s="77">
        <v>17</v>
      </c>
      <c r="R4" s="77">
        <v>18</v>
      </c>
      <c r="S4" s="77">
        <v>19</v>
      </c>
      <c r="T4" s="2">
        <v>20</v>
      </c>
      <c r="U4" s="158">
        <v>21</v>
      </c>
      <c r="V4" s="77">
        <v>22</v>
      </c>
      <c r="W4" s="77">
        <v>23</v>
      </c>
      <c r="X4" s="77">
        <v>24</v>
      </c>
      <c r="Y4" s="77">
        <v>25</v>
      </c>
      <c r="Z4" s="77">
        <v>26</v>
      </c>
      <c r="AA4" s="77">
        <v>27</v>
      </c>
      <c r="AB4" s="77">
        <v>28</v>
      </c>
      <c r="AC4" s="77">
        <v>29</v>
      </c>
      <c r="AD4" s="77">
        <v>30</v>
      </c>
      <c r="AE4" s="77">
        <v>31</v>
      </c>
      <c r="AF4" s="77">
        <v>32</v>
      </c>
      <c r="AG4" s="77">
        <v>33</v>
      </c>
      <c r="AH4" s="5"/>
    </row>
    <row r="5" spans="1:34" ht="21.75" customHeight="1">
      <c r="A5" s="211" t="s">
        <v>10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213"/>
      <c r="S5" s="189"/>
      <c r="T5" s="190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5"/>
    </row>
    <row r="6" spans="1:34" ht="17.25" customHeight="1">
      <c r="A6" s="214" t="s">
        <v>196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85"/>
      <c r="R6" s="185"/>
      <c r="S6" s="185"/>
      <c r="T6" s="180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5"/>
    </row>
    <row r="7" spans="1:34" ht="60" customHeight="1">
      <c r="A7" s="6" t="s">
        <v>20</v>
      </c>
      <c r="B7" s="48">
        <v>1</v>
      </c>
      <c r="C7" s="9">
        <v>1</v>
      </c>
      <c r="D7" s="17" t="s">
        <v>108</v>
      </c>
      <c r="E7" s="9" t="s">
        <v>18</v>
      </c>
      <c r="F7" s="9" t="s">
        <v>30</v>
      </c>
      <c r="G7" s="9" t="s">
        <v>31</v>
      </c>
      <c r="H7" s="10" t="s">
        <v>12</v>
      </c>
      <c r="I7" s="27">
        <v>596.97</v>
      </c>
      <c r="J7" s="27">
        <v>591.02</v>
      </c>
      <c r="K7" s="9">
        <v>2013</v>
      </c>
      <c r="L7" s="9" t="s">
        <v>23</v>
      </c>
      <c r="M7" s="9">
        <v>2013</v>
      </c>
      <c r="N7" s="9" t="s">
        <v>25</v>
      </c>
      <c r="O7" s="9" t="s">
        <v>11</v>
      </c>
      <c r="P7" s="88" t="s">
        <v>109</v>
      </c>
      <c r="Q7" s="26" t="s">
        <v>110</v>
      </c>
      <c r="R7" s="26" t="s">
        <v>85</v>
      </c>
      <c r="S7" s="26" t="s">
        <v>86</v>
      </c>
      <c r="T7" s="9" t="s">
        <v>85</v>
      </c>
      <c r="U7" s="159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5"/>
    </row>
    <row r="8" spans="1:34" ht="126" customHeight="1">
      <c r="A8" s="6" t="s">
        <v>20</v>
      </c>
      <c r="B8" s="173">
        <f>B7+1</f>
        <v>2</v>
      </c>
      <c r="C8" s="26">
        <v>1</v>
      </c>
      <c r="D8" s="17" t="s">
        <v>207</v>
      </c>
      <c r="E8" s="9" t="s">
        <v>19</v>
      </c>
      <c r="F8" s="9" t="s">
        <v>31</v>
      </c>
      <c r="G8" s="9" t="s">
        <v>23</v>
      </c>
      <c r="H8" s="10" t="s">
        <v>12</v>
      </c>
      <c r="I8" s="27">
        <v>16418.4</v>
      </c>
      <c r="J8" s="27">
        <v>16281.63</v>
      </c>
      <c r="K8" s="9">
        <v>2013</v>
      </c>
      <c r="L8" s="22" t="s">
        <v>25</v>
      </c>
      <c r="M8" s="9">
        <v>2013</v>
      </c>
      <c r="N8" s="9" t="s">
        <v>34</v>
      </c>
      <c r="O8" s="9" t="s">
        <v>11</v>
      </c>
      <c r="P8" s="88" t="s">
        <v>206</v>
      </c>
      <c r="Q8" s="26" t="s">
        <v>110</v>
      </c>
      <c r="R8" s="26" t="s">
        <v>85</v>
      </c>
      <c r="S8" s="26" t="s">
        <v>86</v>
      </c>
      <c r="T8" s="9" t="s">
        <v>85</v>
      </c>
      <c r="U8" s="15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5"/>
    </row>
    <row r="9" spans="1:34" ht="62.25" customHeight="1">
      <c r="A9" s="6" t="s">
        <v>20</v>
      </c>
      <c r="B9" s="173">
        <f>B8+1</f>
        <v>3</v>
      </c>
      <c r="C9" s="26">
        <v>1</v>
      </c>
      <c r="D9" s="17" t="s">
        <v>111</v>
      </c>
      <c r="E9" s="9" t="s">
        <v>19</v>
      </c>
      <c r="F9" s="9" t="s">
        <v>23</v>
      </c>
      <c r="G9" s="9" t="s">
        <v>25</v>
      </c>
      <c r="H9" s="10" t="s">
        <v>112</v>
      </c>
      <c r="I9" s="27">
        <v>9474.54</v>
      </c>
      <c r="J9" s="27">
        <v>9173.16</v>
      </c>
      <c r="K9" s="9">
        <v>2013</v>
      </c>
      <c r="L9" s="22" t="s">
        <v>36</v>
      </c>
      <c r="M9" s="9">
        <v>2013</v>
      </c>
      <c r="N9" s="9" t="s">
        <v>34</v>
      </c>
      <c r="O9" s="9" t="s">
        <v>11</v>
      </c>
      <c r="P9" s="88" t="s">
        <v>113</v>
      </c>
      <c r="Q9" s="26" t="s">
        <v>110</v>
      </c>
      <c r="R9" s="26" t="s">
        <v>85</v>
      </c>
      <c r="S9" s="26" t="s">
        <v>86</v>
      </c>
      <c r="T9" s="9" t="s">
        <v>85</v>
      </c>
      <c r="U9" s="159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5"/>
    </row>
    <row r="10" spans="1:34" ht="105" customHeight="1">
      <c r="A10" s="6" t="s">
        <v>20</v>
      </c>
      <c r="B10" s="173">
        <f>B9+1</f>
        <v>4</v>
      </c>
      <c r="C10" s="26">
        <v>1</v>
      </c>
      <c r="D10" s="17" t="s">
        <v>183</v>
      </c>
      <c r="E10" s="9" t="s">
        <v>19</v>
      </c>
      <c r="F10" s="9" t="s">
        <v>30</v>
      </c>
      <c r="G10" s="9" t="s">
        <v>31</v>
      </c>
      <c r="H10" s="10" t="s">
        <v>112</v>
      </c>
      <c r="I10" s="27">
        <v>15628.44</v>
      </c>
      <c r="J10" s="27">
        <v>14641.27</v>
      </c>
      <c r="K10" s="9">
        <v>2013</v>
      </c>
      <c r="L10" s="22" t="s">
        <v>23</v>
      </c>
      <c r="M10" s="9">
        <v>2013</v>
      </c>
      <c r="N10" s="9" t="s">
        <v>29</v>
      </c>
      <c r="O10" s="9" t="s">
        <v>11</v>
      </c>
      <c r="P10" s="88" t="s">
        <v>184</v>
      </c>
      <c r="Q10" s="26" t="s">
        <v>110</v>
      </c>
      <c r="R10" s="26" t="s">
        <v>85</v>
      </c>
      <c r="S10" s="26" t="s">
        <v>86</v>
      </c>
      <c r="T10" s="9" t="s">
        <v>85</v>
      </c>
      <c r="U10" s="159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5"/>
    </row>
    <row r="11" spans="1:36" ht="148.5" customHeight="1">
      <c r="A11" s="6" t="s">
        <v>20</v>
      </c>
      <c r="B11" s="173">
        <f>B10+1</f>
        <v>5</v>
      </c>
      <c r="C11" s="26">
        <v>1</v>
      </c>
      <c r="D11" s="17" t="s">
        <v>115</v>
      </c>
      <c r="E11" s="9" t="s">
        <v>18</v>
      </c>
      <c r="F11" s="9" t="s">
        <v>23</v>
      </c>
      <c r="G11" s="9" t="s">
        <v>25</v>
      </c>
      <c r="H11" s="10" t="s">
        <v>12</v>
      </c>
      <c r="I11" s="27">
        <v>919.92</v>
      </c>
      <c r="J11" s="27">
        <v>908.48</v>
      </c>
      <c r="K11" s="9">
        <v>2013</v>
      </c>
      <c r="L11" s="22" t="s">
        <v>36</v>
      </c>
      <c r="M11" s="9">
        <v>2013</v>
      </c>
      <c r="N11" s="9" t="s">
        <v>116</v>
      </c>
      <c r="O11" s="9" t="s">
        <v>11</v>
      </c>
      <c r="P11" s="88" t="s">
        <v>117</v>
      </c>
      <c r="Q11" s="26" t="s">
        <v>110</v>
      </c>
      <c r="R11" s="26" t="s">
        <v>85</v>
      </c>
      <c r="S11" s="26" t="s">
        <v>86</v>
      </c>
      <c r="T11" s="9" t="s">
        <v>85</v>
      </c>
      <c r="U11" s="159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60"/>
      <c r="AI11" s="70"/>
      <c r="AJ11" s="5"/>
    </row>
    <row r="12" spans="1:35" ht="19.5" customHeight="1">
      <c r="A12" s="200" t="s">
        <v>197</v>
      </c>
      <c r="B12" s="201"/>
      <c r="C12" s="201"/>
      <c r="D12" s="201"/>
      <c r="E12" s="201"/>
      <c r="F12" s="201"/>
      <c r="G12" s="201"/>
      <c r="H12" s="202"/>
      <c r="I12" s="53">
        <f>SUM(I7:I11)</f>
        <v>43038.270000000004</v>
      </c>
      <c r="J12" s="53">
        <f>SUM(J7:J11)</f>
        <v>41595.560000000005</v>
      </c>
      <c r="K12" s="203"/>
      <c r="L12" s="204"/>
      <c r="M12" s="204"/>
      <c r="N12" s="204"/>
      <c r="O12" s="204"/>
      <c r="P12" s="204"/>
      <c r="Q12" s="204"/>
      <c r="R12" s="204"/>
      <c r="S12" s="129"/>
      <c r="T12" s="156"/>
      <c r="U12" s="153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35"/>
      <c r="AI12" s="34"/>
    </row>
    <row r="13" spans="1:34" ht="15" customHeight="1">
      <c r="A13" s="205" t="s">
        <v>198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16"/>
      <c r="R13" s="216"/>
      <c r="S13" s="184"/>
      <c r="T13" s="179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35"/>
    </row>
    <row r="14" spans="1:35" ht="53.25" customHeight="1">
      <c r="A14" s="25" t="s">
        <v>20</v>
      </c>
      <c r="B14" s="172">
        <f>B11+1</f>
        <v>6</v>
      </c>
      <c r="C14" s="42">
        <v>1</v>
      </c>
      <c r="D14" s="44" t="s">
        <v>124</v>
      </c>
      <c r="E14" s="9" t="s">
        <v>18</v>
      </c>
      <c r="F14" s="9" t="s">
        <v>23</v>
      </c>
      <c r="G14" s="9" t="s">
        <v>25</v>
      </c>
      <c r="H14" s="10" t="s">
        <v>12</v>
      </c>
      <c r="I14" s="27">
        <v>2656.88</v>
      </c>
      <c r="J14" s="27">
        <v>2629.7</v>
      </c>
      <c r="K14" s="9">
        <v>2013</v>
      </c>
      <c r="L14" s="9" t="s">
        <v>36</v>
      </c>
      <c r="M14" s="22">
        <v>2013</v>
      </c>
      <c r="N14" s="9" t="s">
        <v>116</v>
      </c>
      <c r="O14" s="9" t="s">
        <v>11</v>
      </c>
      <c r="P14" s="88" t="s">
        <v>118</v>
      </c>
      <c r="Q14" s="26" t="s">
        <v>110</v>
      </c>
      <c r="R14" s="26" t="s">
        <v>85</v>
      </c>
      <c r="S14" s="26" t="s">
        <v>86</v>
      </c>
      <c r="T14" s="9" t="s">
        <v>85</v>
      </c>
      <c r="U14" s="159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35"/>
      <c r="AI14" s="33"/>
    </row>
    <row r="15" spans="1:34" ht="54.75" customHeight="1">
      <c r="A15" s="41" t="s">
        <v>20</v>
      </c>
      <c r="B15" s="146">
        <f>B14+1</f>
        <v>7</v>
      </c>
      <c r="C15" s="26">
        <v>1</v>
      </c>
      <c r="D15" s="43" t="s">
        <v>125</v>
      </c>
      <c r="E15" s="9" t="s">
        <v>18</v>
      </c>
      <c r="F15" s="22" t="s">
        <v>30</v>
      </c>
      <c r="G15" s="22" t="s">
        <v>31</v>
      </c>
      <c r="H15" s="22" t="s">
        <v>112</v>
      </c>
      <c r="I15" s="126">
        <v>1819.82</v>
      </c>
      <c r="J15" s="126">
        <v>1803.41</v>
      </c>
      <c r="K15" s="22">
        <v>2013</v>
      </c>
      <c r="L15" s="9" t="s">
        <v>23</v>
      </c>
      <c r="M15" s="22">
        <v>2013</v>
      </c>
      <c r="N15" s="22" t="s">
        <v>25</v>
      </c>
      <c r="O15" s="25" t="s">
        <v>20</v>
      </c>
      <c r="P15" s="81" t="s">
        <v>119</v>
      </c>
      <c r="Q15" s="42" t="s">
        <v>110</v>
      </c>
      <c r="R15" s="42" t="s">
        <v>85</v>
      </c>
      <c r="S15" s="26" t="s">
        <v>86</v>
      </c>
      <c r="T15" s="9" t="s">
        <v>85</v>
      </c>
      <c r="U15" s="142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35"/>
    </row>
    <row r="16" spans="1:35" ht="78" customHeight="1">
      <c r="A16" s="41" t="s">
        <v>20</v>
      </c>
      <c r="B16" s="146">
        <f>B15+1</f>
        <v>8</v>
      </c>
      <c r="C16" s="26">
        <v>1</v>
      </c>
      <c r="D16" s="45" t="s">
        <v>126</v>
      </c>
      <c r="E16" s="8" t="s">
        <v>18</v>
      </c>
      <c r="F16" s="9" t="s">
        <v>30</v>
      </c>
      <c r="G16" s="9" t="s">
        <v>31</v>
      </c>
      <c r="H16" s="10" t="s">
        <v>12</v>
      </c>
      <c r="I16" s="27">
        <v>3374.01</v>
      </c>
      <c r="J16" s="27">
        <v>3339.15</v>
      </c>
      <c r="K16" s="9">
        <v>2013</v>
      </c>
      <c r="L16" s="9" t="s">
        <v>23</v>
      </c>
      <c r="M16" s="9">
        <v>2013</v>
      </c>
      <c r="N16" s="9" t="s">
        <v>27</v>
      </c>
      <c r="O16" s="9" t="s">
        <v>11</v>
      </c>
      <c r="P16" s="88" t="s">
        <v>120</v>
      </c>
      <c r="Q16" s="26" t="s">
        <v>110</v>
      </c>
      <c r="R16" s="26" t="s">
        <v>85</v>
      </c>
      <c r="S16" s="26" t="s">
        <v>86</v>
      </c>
      <c r="T16" s="9" t="s">
        <v>85</v>
      </c>
      <c r="U16" s="159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35"/>
      <c r="AI16" s="34"/>
    </row>
    <row r="17" spans="1:34" ht="55.5" customHeight="1">
      <c r="A17" s="41" t="s">
        <v>20</v>
      </c>
      <c r="B17" s="146">
        <f>B16+1</f>
        <v>9</v>
      </c>
      <c r="C17" s="26">
        <v>1</v>
      </c>
      <c r="D17" s="44" t="s">
        <v>127</v>
      </c>
      <c r="E17" s="8" t="s">
        <v>18</v>
      </c>
      <c r="F17" s="9" t="s">
        <v>23</v>
      </c>
      <c r="G17" s="9" t="s">
        <v>25</v>
      </c>
      <c r="H17" s="10" t="s">
        <v>112</v>
      </c>
      <c r="I17" s="27">
        <v>6100</v>
      </c>
      <c r="J17" s="27">
        <v>5979.25</v>
      </c>
      <c r="K17" s="9">
        <v>2013</v>
      </c>
      <c r="L17" s="41" t="s">
        <v>36</v>
      </c>
      <c r="M17" s="9">
        <v>2013</v>
      </c>
      <c r="N17" s="9" t="s">
        <v>29</v>
      </c>
      <c r="O17" s="9" t="s">
        <v>11</v>
      </c>
      <c r="P17" s="88" t="s">
        <v>121</v>
      </c>
      <c r="Q17" s="26" t="s">
        <v>110</v>
      </c>
      <c r="R17" s="26" t="s">
        <v>85</v>
      </c>
      <c r="S17" s="26" t="s">
        <v>86</v>
      </c>
      <c r="T17" s="9" t="s">
        <v>85</v>
      </c>
      <c r="U17" s="159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35"/>
    </row>
    <row r="18" spans="1:34" ht="123.75" customHeight="1">
      <c r="A18" s="41" t="s">
        <v>20</v>
      </c>
      <c r="B18" s="146">
        <f>B17+1</f>
        <v>10</v>
      </c>
      <c r="C18" s="26">
        <v>1</v>
      </c>
      <c r="D18" s="45" t="s">
        <v>128</v>
      </c>
      <c r="E18" s="8" t="s">
        <v>18</v>
      </c>
      <c r="F18" s="9" t="s">
        <v>23</v>
      </c>
      <c r="G18" s="9" t="s">
        <v>25</v>
      </c>
      <c r="H18" s="10" t="s">
        <v>114</v>
      </c>
      <c r="I18" s="27">
        <v>2283.72</v>
      </c>
      <c r="J18" s="27">
        <v>2110.96</v>
      </c>
      <c r="K18" s="9">
        <v>2013</v>
      </c>
      <c r="L18" s="9" t="s">
        <v>36</v>
      </c>
      <c r="M18" s="9">
        <v>2013</v>
      </c>
      <c r="N18" s="22" t="s">
        <v>116</v>
      </c>
      <c r="O18" s="9" t="s">
        <v>11</v>
      </c>
      <c r="P18" s="88" t="s">
        <v>122</v>
      </c>
      <c r="Q18" s="26" t="s">
        <v>110</v>
      </c>
      <c r="R18" s="26" t="s">
        <v>85</v>
      </c>
      <c r="S18" s="26" t="s">
        <v>86</v>
      </c>
      <c r="T18" s="9" t="s">
        <v>85</v>
      </c>
      <c r="U18" s="159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59"/>
    </row>
    <row r="19" spans="1:34" ht="65.25" customHeight="1">
      <c r="A19" s="41" t="s">
        <v>20</v>
      </c>
      <c r="B19" s="146">
        <f>B18+1</f>
        <v>11</v>
      </c>
      <c r="C19" s="26">
        <v>1</v>
      </c>
      <c r="D19" s="46" t="s">
        <v>129</v>
      </c>
      <c r="E19" s="9" t="s">
        <v>18</v>
      </c>
      <c r="F19" s="41" t="s">
        <v>25</v>
      </c>
      <c r="G19" s="41" t="s">
        <v>36</v>
      </c>
      <c r="H19" s="10" t="s">
        <v>114</v>
      </c>
      <c r="I19" s="27">
        <v>4946.59</v>
      </c>
      <c r="J19" s="27">
        <v>4784.47</v>
      </c>
      <c r="K19" s="9">
        <v>2013</v>
      </c>
      <c r="L19" s="9" t="s">
        <v>24</v>
      </c>
      <c r="M19" s="9">
        <v>2013</v>
      </c>
      <c r="N19" s="9" t="s">
        <v>29</v>
      </c>
      <c r="O19" s="9" t="s">
        <v>11</v>
      </c>
      <c r="P19" s="88" t="s">
        <v>123</v>
      </c>
      <c r="Q19" s="26" t="s">
        <v>110</v>
      </c>
      <c r="R19" s="26" t="s">
        <v>85</v>
      </c>
      <c r="S19" s="26" t="s">
        <v>86</v>
      </c>
      <c r="T19" s="9" t="s">
        <v>85</v>
      </c>
      <c r="U19" s="159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35"/>
    </row>
    <row r="20" spans="1:34" ht="18.75" customHeight="1">
      <c r="A20" s="200" t="s">
        <v>199</v>
      </c>
      <c r="B20" s="201"/>
      <c r="C20" s="201"/>
      <c r="D20" s="201"/>
      <c r="E20" s="201"/>
      <c r="F20" s="201"/>
      <c r="G20" s="201"/>
      <c r="H20" s="202"/>
      <c r="I20" s="53">
        <f>SUM(I14:I19)</f>
        <v>21181.019999999997</v>
      </c>
      <c r="J20" s="53">
        <f>SUM(J14:J19)</f>
        <v>20646.940000000002</v>
      </c>
      <c r="K20" s="203"/>
      <c r="L20" s="204"/>
      <c r="M20" s="204"/>
      <c r="N20" s="204"/>
      <c r="O20" s="204"/>
      <c r="P20" s="204"/>
      <c r="Q20" s="204"/>
      <c r="R20" s="204"/>
      <c r="S20" s="129"/>
      <c r="T20" s="156"/>
      <c r="U20" s="153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5"/>
    </row>
    <row r="21" spans="1:34" ht="15" customHeight="1">
      <c r="A21" s="205" t="s">
        <v>200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  <c r="R21" s="207"/>
      <c r="S21" s="184"/>
      <c r="T21" s="179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35"/>
    </row>
    <row r="22" spans="1:34" ht="56.25" customHeight="1">
      <c r="A22" s="41" t="s">
        <v>20</v>
      </c>
      <c r="B22" s="146">
        <f>B19+1</f>
        <v>12</v>
      </c>
      <c r="C22" s="26">
        <v>1</v>
      </c>
      <c r="D22" s="49" t="s">
        <v>130</v>
      </c>
      <c r="E22" s="8" t="s">
        <v>18</v>
      </c>
      <c r="F22" s="9" t="s">
        <v>23</v>
      </c>
      <c r="G22" s="9" t="s">
        <v>25</v>
      </c>
      <c r="H22" s="10" t="s">
        <v>12</v>
      </c>
      <c r="I22" s="27">
        <v>6850.01</v>
      </c>
      <c r="J22" s="27">
        <v>6804.56</v>
      </c>
      <c r="K22" s="9">
        <v>2013</v>
      </c>
      <c r="L22" s="9" t="s">
        <v>36</v>
      </c>
      <c r="M22" s="9">
        <v>2013</v>
      </c>
      <c r="N22" s="9" t="s">
        <v>34</v>
      </c>
      <c r="O22" s="9" t="s">
        <v>11</v>
      </c>
      <c r="P22" s="88" t="s">
        <v>118</v>
      </c>
      <c r="Q22" s="26" t="s">
        <v>110</v>
      </c>
      <c r="R22" s="26" t="s">
        <v>85</v>
      </c>
      <c r="S22" s="26" t="s">
        <v>86</v>
      </c>
      <c r="T22" s="9" t="s">
        <v>85</v>
      </c>
      <c r="U22" s="159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35"/>
    </row>
    <row r="23" spans="1:34" ht="60" customHeight="1">
      <c r="A23" s="41" t="s">
        <v>20</v>
      </c>
      <c r="B23" s="146">
        <f>B22+1</f>
        <v>13</v>
      </c>
      <c r="C23" s="26">
        <v>1</v>
      </c>
      <c r="D23" s="47" t="s">
        <v>131</v>
      </c>
      <c r="E23" s="8" t="s">
        <v>18</v>
      </c>
      <c r="F23" s="9" t="s">
        <v>25</v>
      </c>
      <c r="G23" s="9" t="s">
        <v>36</v>
      </c>
      <c r="H23" s="10" t="s">
        <v>12</v>
      </c>
      <c r="I23" s="27">
        <v>3100</v>
      </c>
      <c r="J23" s="27">
        <v>3073.02</v>
      </c>
      <c r="K23" s="9">
        <v>2013</v>
      </c>
      <c r="L23" s="9" t="s">
        <v>24</v>
      </c>
      <c r="M23" s="9">
        <v>2013</v>
      </c>
      <c r="N23" s="22" t="s">
        <v>29</v>
      </c>
      <c r="O23" s="9" t="s">
        <v>11</v>
      </c>
      <c r="P23" s="88" t="s">
        <v>136</v>
      </c>
      <c r="Q23" s="26" t="s">
        <v>110</v>
      </c>
      <c r="R23" s="26" t="s">
        <v>85</v>
      </c>
      <c r="S23" s="26" t="s">
        <v>86</v>
      </c>
      <c r="T23" s="9" t="s">
        <v>85</v>
      </c>
      <c r="U23" s="159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35"/>
    </row>
    <row r="24" spans="1:34" ht="67.5" customHeight="1">
      <c r="A24" s="41" t="s">
        <v>20</v>
      </c>
      <c r="B24" s="146">
        <f>B23+1</f>
        <v>14</v>
      </c>
      <c r="C24" s="26">
        <v>1</v>
      </c>
      <c r="D24" s="174" t="s">
        <v>132</v>
      </c>
      <c r="E24" s="8" t="s">
        <v>18</v>
      </c>
      <c r="F24" s="9" t="s">
        <v>30</v>
      </c>
      <c r="G24" s="9" t="s">
        <v>31</v>
      </c>
      <c r="H24" s="10" t="s">
        <v>12</v>
      </c>
      <c r="I24" s="27">
        <v>490.47</v>
      </c>
      <c r="J24" s="27">
        <v>485.88</v>
      </c>
      <c r="K24" s="9">
        <v>2013</v>
      </c>
      <c r="L24" s="9" t="s">
        <v>23</v>
      </c>
      <c r="M24" s="9">
        <v>2013</v>
      </c>
      <c r="N24" s="9" t="s">
        <v>25</v>
      </c>
      <c r="O24" s="9" t="s">
        <v>11</v>
      </c>
      <c r="P24" s="88" t="s">
        <v>137</v>
      </c>
      <c r="Q24" s="26" t="s">
        <v>110</v>
      </c>
      <c r="R24" s="26" t="s">
        <v>85</v>
      </c>
      <c r="S24" s="26" t="s">
        <v>86</v>
      </c>
      <c r="T24" s="9" t="s">
        <v>85</v>
      </c>
      <c r="U24" s="159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35"/>
    </row>
    <row r="25" spans="1:34" ht="76.5" customHeight="1">
      <c r="A25" s="41" t="s">
        <v>20</v>
      </c>
      <c r="B25" s="146">
        <f>B24+1</f>
        <v>15</v>
      </c>
      <c r="C25" s="26">
        <v>1</v>
      </c>
      <c r="D25" s="44" t="s">
        <v>133</v>
      </c>
      <c r="E25" s="8" t="s">
        <v>18</v>
      </c>
      <c r="F25" s="9" t="s">
        <v>31</v>
      </c>
      <c r="G25" s="9" t="s">
        <v>23</v>
      </c>
      <c r="H25" s="10" t="s">
        <v>114</v>
      </c>
      <c r="I25" s="27">
        <v>6943.31</v>
      </c>
      <c r="J25" s="27">
        <v>6600.44</v>
      </c>
      <c r="K25" s="9">
        <v>2013</v>
      </c>
      <c r="L25" s="9" t="s">
        <v>25</v>
      </c>
      <c r="M25" s="9">
        <v>2013</v>
      </c>
      <c r="N25" s="9" t="s">
        <v>34</v>
      </c>
      <c r="O25" s="9" t="s">
        <v>11</v>
      </c>
      <c r="P25" s="88" t="s">
        <v>138</v>
      </c>
      <c r="Q25" s="26" t="s">
        <v>110</v>
      </c>
      <c r="R25" s="26" t="s">
        <v>85</v>
      </c>
      <c r="S25" s="26" t="s">
        <v>86</v>
      </c>
      <c r="T25" s="9" t="s">
        <v>85</v>
      </c>
      <c r="U25" s="159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35"/>
    </row>
    <row r="26" spans="1:34" ht="66" customHeight="1">
      <c r="A26" s="41" t="s">
        <v>20</v>
      </c>
      <c r="B26" s="146">
        <f>B25+1</f>
        <v>16</v>
      </c>
      <c r="C26" s="26">
        <v>1</v>
      </c>
      <c r="D26" s="44" t="s">
        <v>134</v>
      </c>
      <c r="E26" s="8" t="s">
        <v>18</v>
      </c>
      <c r="F26" s="9" t="s">
        <v>23</v>
      </c>
      <c r="G26" s="9" t="s">
        <v>25</v>
      </c>
      <c r="H26" s="10" t="s">
        <v>12</v>
      </c>
      <c r="I26" s="27">
        <v>1500.01</v>
      </c>
      <c r="J26" s="27">
        <v>1494.29</v>
      </c>
      <c r="K26" s="9">
        <v>2013</v>
      </c>
      <c r="L26" s="9" t="s">
        <v>36</v>
      </c>
      <c r="M26" s="9">
        <v>2013</v>
      </c>
      <c r="N26" s="9" t="s">
        <v>116</v>
      </c>
      <c r="O26" s="9" t="s">
        <v>11</v>
      </c>
      <c r="P26" s="88" t="s">
        <v>139</v>
      </c>
      <c r="Q26" s="26" t="s">
        <v>110</v>
      </c>
      <c r="R26" s="26" t="s">
        <v>85</v>
      </c>
      <c r="S26" s="26" t="s">
        <v>86</v>
      </c>
      <c r="T26" s="9" t="s">
        <v>85</v>
      </c>
      <c r="U26" s="159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35"/>
    </row>
    <row r="27" spans="1:34" ht="54.75" customHeight="1">
      <c r="A27" s="50" t="s">
        <v>11</v>
      </c>
      <c r="B27" s="146">
        <f>B26+1</f>
        <v>17</v>
      </c>
      <c r="C27" s="26">
        <v>1</v>
      </c>
      <c r="D27" s="45" t="s">
        <v>135</v>
      </c>
      <c r="E27" s="8" t="s">
        <v>19</v>
      </c>
      <c r="F27" s="9" t="s">
        <v>30</v>
      </c>
      <c r="G27" s="9" t="s">
        <v>31</v>
      </c>
      <c r="H27" s="10" t="s">
        <v>114</v>
      </c>
      <c r="I27" s="27">
        <v>15000.05</v>
      </c>
      <c r="J27" s="27">
        <v>14174.33</v>
      </c>
      <c r="K27" s="9">
        <v>2013</v>
      </c>
      <c r="L27" s="9" t="s">
        <v>23</v>
      </c>
      <c r="M27" s="9">
        <v>2013</v>
      </c>
      <c r="N27" s="9" t="s">
        <v>34</v>
      </c>
      <c r="O27" s="9" t="s">
        <v>11</v>
      </c>
      <c r="P27" s="88" t="s">
        <v>140</v>
      </c>
      <c r="Q27" s="26" t="s">
        <v>110</v>
      </c>
      <c r="R27" s="26" t="s">
        <v>85</v>
      </c>
      <c r="S27" s="26" t="s">
        <v>86</v>
      </c>
      <c r="T27" s="9" t="s">
        <v>85</v>
      </c>
      <c r="U27" s="159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35"/>
    </row>
    <row r="28" spans="1:34" ht="21.75" customHeight="1">
      <c r="A28" s="200" t="s">
        <v>201</v>
      </c>
      <c r="B28" s="201"/>
      <c r="C28" s="201"/>
      <c r="D28" s="201"/>
      <c r="E28" s="201"/>
      <c r="F28" s="201"/>
      <c r="G28" s="201"/>
      <c r="H28" s="202"/>
      <c r="I28" s="53">
        <f>SUM(I22:I27)</f>
        <v>33883.85</v>
      </c>
      <c r="J28" s="53">
        <f>SUM(J22:J27)</f>
        <v>32632.519999999997</v>
      </c>
      <c r="K28" s="203"/>
      <c r="L28" s="201"/>
      <c r="M28" s="201"/>
      <c r="N28" s="201"/>
      <c r="O28" s="201"/>
      <c r="P28" s="201"/>
      <c r="Q28" s="201"/>
      <c r="R28" s="201"/>
      <c r="S28" s="135"/>
      <c r="T28" s="164"/>
      <c r="U28" s="91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35"/>
    </row>
    <row r="29" spans="1:34" ht="69.75" customHeight="1">
      <c r="A29" s="50" t="s">
        <v>11</v>
      </c>
      <c r="B29" s="193">
        <f>B27+1</f>
        <v>18</v>
      </c>
      <c r="C29" s="26">
        <v>1</v>
      </c>
      <c r="D29" s="17" t="s">
        <v>141</v>
      </c>
      <c r="E29" s="217" t="s">
        <v>18</v>
      </c>
      <c r="F29" s="9" t="s">
        <v>36</v>
      </c>
      <c r="G29" s="9" t="s">
        <v>24</v>
      </c>
      <c r="H29" s="10" t="s">
        <v>114</v>
      </c>
      <c r="I29" s="27">
        <v>139.79</v>
      </c>
      <c r="J29" s="27">
        <v>137.14</v>
      </c>
      <c r="K29" s="9">
        <v>2013</v>
      </c>
      <c r="L29" s="9" t="s">
        <v>27</v>
      </c>
      <c r="M29" s="9">
        <v>2013</v>
      </c>
      <c r="N29" s="9" t="s">
        <v>116</v>
      </c>
      <c r="O29" s="9" t="s">
        <v>11</v>
      </c>
      <c r="P29" s="220" t="s">
        <v>146</v>
      </c>
      <c r="Q29" s="26" t="s">
        <v>110</v>
      </c>
      <c r="R29" s="26" t="s">
        <v>85</v>
      </c>
      <c r="S29" s="26" t="s">
        <v>86</v>
      </c>
      <c r="T29" s="9" t="s">
        <v>85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35"/>
    </row>
    <row r="30" spans="1:34" ht="71.25" customHeight="1">
      <c r="A30" s="50" t="s">
        <v>11</v>
      </c>
      <c r="B30" s="194"/>
      <c r="C30" s="26">
        <v>2</v>
      </c>
      <c r="D30" s="45" t="s">
        <v>181</v>
      </c>
      <c r="E30" s="218"/>
      <c r="F30" s="9" t="s">
        <v>36</v>
      </c>
      <c r="G30" s="9" t="s">
        <v>24</v>
      </c>
      <c r="H30" s="10" t="s">
        <v>114</v>
      </c>
      <c r="I30" s="27">
        <v>108.96</v>
      </c>
      <c r="J30" s="27">
        <v>108.14</v>
      </c>
      <c r="K30" s="9">
        <v>2013</v>
      </c>
      <c r="L30" s="9" t="s">
        <v>27</v>
      </c>
      <c r="M30" s="9">
        <v>2013</v>
      </c>
      <c r="N30" s="9" t="s">
        <v>116</v>
      </c>
      <c r="O30" s="9" t="s">
        <v>11</v>
      </c>
      <c r="P30" s="221"/>
      <c r="Q30" s="26" t="s">
        <v>110</v>
      </c>
      <c r="R30" s="26" t="s">
        <v>85</v>
      </c>
      <c r="S30" s="26" t="s">
        <v>86</v>
      </c>
      <c r="T30" s="9" t="s">
        <v>85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35"/>
    </row>
    <row r="31" spans="1:34" ht="69" customHeight="1">
      <c r="A31" s="50" t="s">
        <v>11</v>
      </c>
      <c r="B31" s="195"/>
      <c r="C31" s="26">
        <v>3</v>
      </c>
      <c r="D31" s="45" t="s">
        <v>142</v>
      </c>
      <c r="E31" s="219"/>
      <c r="F31" s="9" t="s">
        <v>36</v>
      </c>
      <c r="G31" s="9" t="s">
        <v>24</v>
      </c>
      <c r="H31" s="10" t="s">
        <v>114</v>
      </c>
      <c r="I31" s="27">
        <v>138.26</v>
      </c>
      <c r="J31" s="27">
        <v>135.62</v>
      </c>
      <c r="K31" s="9">
        <v>2013</v>
      </c>
      <c r="L31" s="9" t="s">
        <v>27</v>
      </c>
      <c r="M31" s="9">
        <v>2013</v>
      </c>
      <c r="N31" s="9" t="s">
        <v>116</v>
      </c>
      <c r="O31" s="9" t="s">
        <v>11</v>
      </c>
      <c r="P31" s="222"/>
      <c r="Q31" s="26" t="s">
        <v>110</v>
      </c>
      <c r="R31" s="26" t="s">
        <v>85</v>
      </c>
      <c r="S31" s="26" t="s">
        <v>86</v>
      </c>
      <c r="T31" s="9" t="s">
        <v>85</v>
      </c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35"/>
    </row>
    <row r="32" spans="1:34" ht="57" customHeight="1">
      <c r="A32" s="50" t="s">
        <v>11</v>
      </c>
      <c r="B32" s="193">
        <f>B29+1</f>
        <v>19</v>
      </c>
      <c r="C32" s="26">
        <v>1</v>
      </c>
      <c r="D32" s="45" t="s">
        <v>143</v>
      </c>
      <c r="E32" s="217" t="s">
        <v>18</v>
      </c>
      <c r="F32" s="9" t="s">
        <v>30</v>
      </c>
      <c r="G32" s="9" t="s">
        <v>31</v>
      </c>
      <c r="H32" s="10" t="s">
        <v>12</v>
      </c>
      <c r="I32" s="27">
        <v>3000</v>
      </c>
      <c r="J32" s="27" t="s">
        <v>96</v>
      </c>
      <c r="K32" s="9">
        <v>2013</v>
      </c>
      <c r="L32" s="9" t="s">
        <v>23</v>
      </c>
      <c r="M32" s="9">
        <v>2013</v>
      </c>
      <c r="N32" s="9" t="s">
        <v>28</v>
      </c>
      <c r="O32" s="9" t="s">
        <v>11</v>
      </c>
      <c r="P32" s="220" t="s">
        <v>147</v>
      </c>
      <c r="Q32" s="26" t="s">
        <v>110</v>
      </c>
      <c r="R32" s="26" t="s">
        <v>85</v>
      </c>
      <c r="S32" s="26" t="s">
        <v>86</v>
      </c>
      <c r="T32" s="9" t="s">
        <v>85</v>
      </c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35"/>
    </row>
    <row r="33" spans="1:34" ht="61.5" customHeight="1">
      <c r="A33" s="50" t="s">
        <v>11</v>
      </c>
      <c r="B33" s="194"/>
      <c r="C33" s="26">
        <v>2</v>
      </c>
      <c r="D33" s="45" t="s">
        <v>144</v>
      </c>
      <c r="E33" s="196"/>
      <c r="F33" s="9" t="s">
        <v>30</v>
      </c>
      <c r="G33" s="9" t="s">
        <v>31</v>
      </c>
      <c r="H33" s="10" t="s">
        <v>12</v>
      </c>
      <c r="I33" s="27">
        <v>2000</v>
      </c>
      <c r="J33" s="27" t="s">
        <v>96</v>
      </c>
      <c r="K33" s="9">
        <v>2013</v>
      </c>
      <c r="L33" s="9" t="s">
        <v>23</v>
      </c>
      <c r="M33" s="9">
        <v>2013</v>
      </c>
      <c r="N33" s="9" t="s">
        <v>28</v>
      </c>
      <c r="O33" s="9" t="s">
        <v>11</v>
      </c>
      <c r="P33" s="221"/>
      <c r="Q33" s="26" t="s">
        <v>110</v>
      </c>
      <c r="R33" s="26" t="s">
        <v>85</v>
      </c>
      <c r="S33" s="26" t="s">
        <v>86</v>
      </c>
      <c r="T33" s="9" t="s">
        <v>85</v>
      </c>
      <c r="U33" s="159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35"/>
    </row>
    <row r="34" spans="1:34" ht="63.75" customHeight="1">
      <c r="A34" s="50" t="s">
        <v>11</v>
      </c>
      <c r="B34" s="195"/>
      <c r="C34" s="26">
        <v>3</v>
      </c>
      <c r="D34" s="45" t="s">
        <v>145</v>
      </c>
      <c r="E34" s="197"/>
      <c r="F34" s="9" t="s">
        <v>30</v>
      </c>
      <c r="G34" s="9" t="s">
        <v>31</v>
      </c>
      <c r="H34" s="10" t="s">
        <v>12</v>
      </c>
      <c r="I34" s="27">
        <v>1000</v>
      </c>
      <c r="J34" s="27" t="s">
        <v>96</v>
      </c>
      <c r="K34" s="9">
        <v>2013</v>
      </c>
      <c r="L34" s="9" t="s">
        <v>23</v>
      </c>
      <c r="M34" s="9">
        <v>2013</v>
      </c>
      <c r="N34" s="9" t="s">
        <v>28</v>
      </c>
      <c r="O34" s="9" t="s">
        <v>11</v>
      </c>
      <c r="P34" s="222"/>
      <c r="Q34" s="26" t="s">
        <v>110</v>
      </c>
      <c r="R34" s="26" t="s">
        <v>85</v>
      </c>
      <c r="S34" s="26" t="s">
        <v>86</v>
      </c>
      <c r="T34" s="20"/>
      <c r="U34" s="159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35"/>
    </row>
    <row r="35" spans="1:34" ht="21.75" customHeight="1">
      <c r="A35" s="200" t="s">
        <v>202</v>
      </c>
      <c r="B35" s="201"/>
      <c r="C35" s="201"/>
      <c r="D35" s="201"/>
      <c r="E35" s="201"/>
      <c r="F35" s="201"/>
      <c r="G35" s="201"/>
      <c r="H35" s="202"/>
      <c r="I35" s="53">
        <f>SUM(I29:I34)</f>
        <v>6387.01</v>
      </c>
      <c r="J35" s="53"/>
      <c r="K35" s="203"/>
      <c r="L35" s="201"/>
      <c r="M35" s="201"/>
      <c r="N35" s="201"/>
      <c r="O35" s="201"/>
      <c r="P35" s="201"/>
      <c r="Q35" s="201"/>
      <c r="R35" s="201"/>
      <c r="S35" s="183"/>
      <c r="T35" s="165"/>
      <c r="U35" s="159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35"/>
    </row>
    <row r="36" spans="1:34" ht="18.75" customHeight="1">
      <c r="A36" s="223" t="s">
        <v>54</v>
      </c>
      <c r="B36" s="224"/>
      <c r="C36" s="224"/>
      <c r="D36" s="224"/>
      <c r="E36" s="187"/>
      <c r="F36" s="187"/>
      <c r="G36" s="187"/>
      <c r="H36" s="187"/>
      <c r="I36" s="54">
        <f>SUM(I12+I20+I28+I35)</f>
        <v>104490.15</v>
      </c>
      <c r="J36" s="54"/>
      <c r="K36" s="225"/>
      <c r="L36" s="226"/>
      <c r="M36" s="226"/>
      <c r="N36" s="226"/>
      <c r="O36" s="226"/>
      <c r="P36" s="226"/>
      <c r="Q36" s="226"/>
      <c r="R36" s="226"/>
      <c r="S36" s="134"/>
      <c r="T36" s="157"/>
      <c r="U36" s="159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35"/>
    </row>
    <row r="37" spans="1:34" s="31" customFormat="1" ht="18.75" customHeight="1">
      <c r="A37" s="12"/>
      <c r="B37" s="13"/>
      <c r="C37" s="14"/>
      <c r="D37" s="211" t="s">
        <v>53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3"/>
      <c r="R37" s="213"/>
      <c r="S37" s="189"/>
      <c r="T37" s="190"/>
      <c r="U37" s="153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35"/>
    </row>
    <row r="38" spans="1:34" s="31" customFormat="1" ht="150.75" customHeight="1">
      <c r="A38" s="6" t="s">
        <v>20</v>
      </c>
      <c r="B38" s="178">
        <f>B32+1</f>
        <v>20</v>
      </c>
      <c r="C38" s="26">
        <v>1</v>
      </c>
      <c r="D38" s="17" t="s">
        <v>148</v>
      </c>
      <c r="E38" s="9" t="s">
        <v>18</v>
      </c>
      <c r="F38" s="9" t="s">
        <v>31</v>
      </c>
      <c r="G38" s="9" t="s">
        <v>23</v>
      </c>
      <c r="H38" s="9" t="s">
        <v>13</v>
      </c>
      <c r="I38" s="144">
        <v>2400</v>
      </c>
      <c r="J38" s="127">
        <v>2380</v>
      </c>
      <c r="K38" s="9">
        <v>2013</v>
      </c>
      <c r="L38" s="9" t="s">
        <v>25</v>
      </c>
      <c r="M38" s="9">
        <v>2014</v>
      </c>
      <c r="N38" s="9" t="s">
        <v>25</v>
      </c>
      <c r="O38" s="9" t="s">
        <v>11</v>
      </c>
      <c r="P38" s="88" t="s">
        <v>156</v>
      </c>
      <c r="Q38" s="26" t="s">
        <v>110</v>
      </c>
      <c r="R38" s="26" t="s">
        <v>85</v>
      </c>
      <c r="S38" s="26" t="s">
        <v>86</v>
      </c>
      <c r="T38" s="9" t="s">
        <v>85</v>
      </c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35"/>
    </row>
    <row r="39" spans="1:34" s="31" customFormat="1" ht="48" customHeight="1">
      <c r="A39" s="6" t="s">
        <v>20</v>
      </c>
      <c r="B39" s="146">
        <f aca="true" t="shared" si="0" ref="B39:B44">B38+1</f>
        <v>21</v>
      </c>
      <c r="C39" s="26">
        <v>1</v>
      </c>
      <c r="D39" s="17" t="s">
        <v>149</v>
      </c>
      <c r="E39" s="9" t="s">
        <v>105</v>
      </c>
      <c r="F39" s="10" t="s">
        <v>30</v>
      </c>
      <c r="G39" s="10" t="s">
        <v>30</v>
      </c>
      <c r="H39" s="9" t="s">
        <v>150</v>
      </c>
      <c r="I39" s="144">
        <v>940</v>
      </c>
      <c r="J39" s="127" t="s">
        <v>96</v>
      </c>
      <c r="K39" s="9">
        <v>2013</v>
      </c>
      <c r="L39" s="9" t="s">
        <v>30</v>
      </c>
      <c r="M39" s="9">
        <v>2013</v>
      </c>
      <c r="N39" s="9" t="s">
        <v>28</v>
      </c>
      <c r="O39" s="9" t="s">
        <v>11</v>
      </c>
      <c r="P39" s="88" t="s">
        <v>157</v>
      </c>
      <c r="Q39" s="26" t="s">
        <v>110</v>
      </c>
      <c r="R39" s="26"/>
      <c r="S39" s="26" t="s">
        <v>86</v>
      </c>
      <c r="T39" s="9"/>
      <c r="U39" s="160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35"/>
    </row>
    <row r="40" spans="1:34" s="31" customFormat="1" ht="48" customHeight="1">
      <c r="A40" s="6" t="s">
        <v>20</v>
      </c>
      <c r="B40" s="146">
        <f t="shared" si="0"/>
        <v>22</v>
      </c>
      <c r="C40" s="26">
        <v>1</v>
      </c>
      <c r="D40" s="17" t="s">
        <v>151</v>
      </c>
      <c r="E40" s="9" t="s">
        <v>18</v>
      </c>
      <c r="F40" s="9" t="s">
        <v>24</v>
      </c>
      <c r="G40" s="9" t="s">
        <v>27</v>
      </c>
      <c r="H40" s="9" t="s">
        <v>152</v>
      </c>
      <c r="I40" s="144">
        <v>1440</v>
      </c>
      <c r="J40" s="127">
        <v>1430</v>
      </c>
      <c r="K40" s="9">
        <v>2013</v>
      </c>
      <c r="L40" s="9" t="s">
        <v>116</v>
      </c>
      <c r="M40" s="9">
        <v>2014</v>
      </c>
      <c r="N40" s="9" t="s">
        <v>27</v>
      </c>
      <c r="O40" s="9" t="s">
        <v>11</v>
      </c>
      <c r="P40" s="88" t="s">
        <v>158</v>
      </c>
      <c r="Q40" s="26" t="s">
        <v>110</v>
      </c>
      <c r="R40" s="26" t="s">
        <v>85</v>
      </c>
      <c r="S40" s="26" t="s">
        <v>86</v>
      </c>
      <c r="T40" s="9" t="s">
        <v>85</v>
      </c>
      <c r="U40" s="160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35"/>
    </row>
    <row r="41" spans="1:34" s="31" customFormat="1" ht="48" customHeight="1">
      <c r="A41" s="6" t="s">
        <v>20</v>
      </c>
      <c r="B41" s="146">
        <f t="shared" si="0"/>
        <v>23</v>
      </c>
      <c r="C41" s="26">
        <v>1</v>
      </c>
      <c r="D41" s="17" t="s">
        <v>153</v>
      </c>
      <c r="E41" s="9" t="s">
        <v>105</v>
      </c>
      <c r="F41" s="9" t="s">
        <v>36</v>
      </c>
      <c r="G41" s="9" t="s">
        <v>24</v>
      </c>
      <c r="H41" s="9" t="s">
        <v>152</v>
      </c>
      <c r="I41" s="144">
        <v>480</v>
      </c>
      <c r="J41" s="127" t="s">
        <v>96</v>
      </c>
      <c r="K41" s="9">
        <v>2013</v>
      </c>
      <c r="L41" s="9" t="s">
        <v>27</v>
      </c>
      <c r="M41" s="9">
        <v>2014</v>
      </c>
      <c r="N41" s="9" t="s">
        <v>27</v>
      </c>
      <c r="O41" s="9" t="s">
        <v>11</v>
      </c>
      <c r="P41" s="88" t="s">
        <v>159</v>
      </c>
      <c r="Q41" s="26" t="s">
        <v>110</v>
      </c>
      <c r="R41" s="26"/>
      <c r="S41" s="26" t="s">
        <v>86</v>
      </c>
      <c r="T41" s="27"/>
      <c r="U41" s="159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35"/>
    </row>
    <row r="42" spans="1:34" s="31" customFormat="1" ht="45.75" customHeight="1">
      <c r="A42" s="6" t="s">
        <v>20</v>
      </c>
      <c r="B42" s="146">
        <f t="shared" si="0"/>
        <v>24</v>
      </c>
      <c r="C42" s="26">
        <v>1</v>
      </c>
      <c r="D42" s="17" t="s">
        <v>154</v>
      </c>
      <c r="E42" s="9" t="s">
        <v>18</v>
      </c>
      <c r="F42" s="9" t="s">
        <v>31</v>
      </c>
      <c r="G42" s="9" t="s">
        <v>23</v>
      </c>
      <c r="H42" s="9" t="s">
        <v>114</v>
      </c>
      <c r="I42" s="144">
        <v>550</v>
      </c>
      <c r="J42" s="127">
        <v>544.5</v>
      </c>
      <c r="K42" s="9">
        <v>2013</v>
      </c>
      <c r="L42" s="9" t="s">
        <v>23</v>
      </c>
      <c r="M42" s="9">
        <v>2013</v>
      </c>
      <c r="N42" s="9" t="s">
        <v>25</v>
      </c>
      <c r="O42" s="9" t="s">
        <v>11</v>
      </c>
      <c r="P42" s="88" t="s">
        <v>160</v>
      </c>
      <c r="Q42" s="26" t="s">
        <v>110</v>
      </c>
      <c r="R42" s="26" t="s">
        <v>85</v>
      </c>
      <c r="S42" s="26" t="s">
        <v>86</v>
      </c>
      <c r="T42" s="9" t="s">
        <v>85</v>
      </c>
      <c r="U42" s="159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35"/>
    </row>
    <row r="43" spans="1:34" s="31" customFormat="1" ht="50.25" customHeight="1">
      <c r="A43" s="6" t="s">
        <v>20</v>
      </c>
      <c r="B43" s="146">
        <f t="shared" si="0"/>
        <v>25</v>
      </c>
      <c r="C43" s="26">
        <v>1</v>
      </c>
      <c r="D43" s="17" t="s">
        <v>185</v>
      </c>
      <c r="E43" s="9" t="s">
        <v>18</v>
      </c>
      <c r="F43" s="9" t="s">
        <v>31</v>
      </c>
      <c r="G43" s="9" t="s">
        <v>23</v>
      </c>
      <c r="H43" s="9" t="s">
        <v>13</v>
      </c>
      <c r="I43" s="144">
        <v>610</v>
      </c>
      <c r="J43" s="127">
        <v>604</v>
      </c>
      <c r="K43" s="9">
        <v>2013</v>
      </c>
      <c r="L43" s="9" t="s">
        <v>23</v>
      </c>
      <c r="M43" s="9">
        <v>2013</v>
      </c>
      <c r="N43" s="9" t="s">
        <v>25</v>
      </c>
      <c r="O43" s="9" t="s">
        <v>11</v>
      </c>
      <c r="P43" s="88" t="s">
        <v>186</v>
      </c>
      <c r="Q43" s="26" t="s">
        <v>110</v>
      </c>
      <c r="R43" s="26" t="s">
        <v>187</v>
      </c>
      <c r="S43" s="26" t="s">
        <v>86</v>
      </c>
      <c r="T43" s="9" t="s">
        <v>85</v>
      </c>
      <c r="U43" s="159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35"/>
    </row>
    <row r="44" spans="1:34" s="31" customFormat="1" ht="52.5" customHeight="1">
      <c r="A44" s="6" t="s">
        <v>20</v>
      </c>
      <c r="B44" s="146">
        <f t="shared" si="0"/>
        <v>26</v>
      </c>
      <c r="C44" s="26">
        <v>1</v>
      </c>
      <c r="D44" s="17" t="s">
        <v>155</v>
      </c>
      <c r="E44" s="9" t="s">
        <v>18</v>
      </c>
      <c r="F44" s="9" t="s">
        <v>25</v>
      </c>
      <c r="G44" s="9" t="s">
        <v>36</v>
      </c>
      <c r="H44" s="9" t="s">
        <v>13</v>
      </c>
      <c r="I44" s="144">
        <v>630</v>
      </c>
      <c r="J44" s="127">
        <v>624</v>
      </c>
      <c r="K44" s="9">
        <v>2013</v>
      </c>
      <c r="L44" s="9" t="s">
        <v>116</v>
      </c>
      <c r="M44" s="9">
        <v>2013</v>
      </c>
      <c r="N44" s="9" t="s">
        <v>26</v>
      </c>
      <c r="O44" s="9" t="s">
        <v>11</v>
      </c>
      <c r="P44" s="88" t="s">
        <v>194</v>
      </c>
      <c r="Q44" s="26" t="s">
        <v>110</v>
      </c>
      <c r="R44" s="26" t="s">
        <v>85</v>
      </c>
      <c r="S44" s="26" t="s">
        <v>86</v>
      </c>
      <c r="T44" s="9" t="s">
        <v>85</v>
      </c>
      <c r="U44" s="159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35"/>
    </row>
    <row r="45" spans="1:34" s="31" customFormat="1" ht="21" customHeight="1">
      <c r="A45" s="223" t="s">
        <v>55</v>
      </c>
      <c r="B45" s="224"/>
      <c r="C45" s="224"/>
      <c r="D45" s="224"/>
      <c r="E45" s="224"/>
      <c r="F45" s="224"/>
      <c r="G45" s="224"/>
      <c r="H45" s="227"/>
      <c r="I45" s="54">
        <f>SUM(I38:I44)</f>
        <v>7050</v>
      </c>
      <c r="J45" s="54"/>
      <c r="K45" s="225"/>
      <c r="L45" s="228"/>
      <c r="M45" s="228"/>
      <c r="N45" s="228"/>
      <c r="O45" s="228"/>
      <c r="P45" s="228"/>
      <c r="Q45" s="228"/>
      <c r="R45" s="228"/>
      <c r="S45" s="186"/>
      <c r="T45" s="133"/>
      <c r="U45" s="159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35"/>
    </row>
    <row r="46" spans="1:34" s="31" customFormat="1" ht="21.75" customHeight="1">
      <c r="A46" s="211" t="s">
        <v>14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29"/>
      <c r="R46" s="229"/>
      <c r="S46" s="189"/>
      <c r="T46" s="190"/>
      <c r="U46" s="159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35"/>
    </row>
    <row r="47" spans="1:34" ht="38.25" customHeight="1">
      <c r="A47" s="9" t="s">
        <v>11</v>
      </c>
      <c r="B47" s="146">
        <f>B44+1</f>
        <v>27</v>
      </c>
      <c r="C47" s="26">
        <v>1</v>
      </c>
      <c r="D47" s="46" t="s">
        <v>161</v>
      </c>
      <c r="E47" s="9" t="s">
        <v>19</v>
      </c>
      <c r="F47" s="10" t="s">
        <v>29</v>
      </c>
      <c r="G47" s="10" t="s">
        <v>34</v>
      </c>
      <c r="H47" s="10" t="s">
        <v>12</v>
      </c>
      <c r="I47" s="27">
        <v>56700</v>
      </c>
      <c r="J47" s="27">
        <v>54515</v>
      </c>
      <c r="K47" s="9">
        <v>2014</v>
      </c>
      <c r="L47" s="9" t="s">
        <v>31</v>
      </c>
      <c r="M47" s="9">
        <v>2015</v>
      </c>
      <c r="N47" s="9" t="s">
        <v>30</v>
      </c>
      <c r="O47" s="9" t="s">
        <v>11</v>
      </c>
      <c r="P47" s="92" t="s">
        <v>162</v>
      </c>
      <c r="Q47" s="26" t="s">
        <v>110</v>
      </c>
      <c r="R47" s="26" t="s">
        <v>85</v>
      </c>
      <c r="S47" s="26" t="s">
        <v>86</v>
      </c>
      <c r="T47" s="9" t="s">
        <v>85</v>
      </c>
      <c r="U47" s="159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35"/>
    </row>
    <row r="48" spans="1:34" s="31" customFormat="1" ht="47.25" customHeight="1">
      <c r="A48" s="9" t="s">
        <v>11</v>
      </c>
      <c r="B48" s="230">
        <f>29</f>
        <v>29</v>
      </c>
      <c r="C48" s="26">
        <v>1</v>
      </c>
      <c r="D48" s="51" t="s">
        <v>163</v>
      </c>
      <c r="E48" s="9" t="s">
        <v>18</v>
      </c>
      <c r="F48" s="10" t="s">
        <v>36</v>
      </c>
      <c r="G48" s="10" t="s">
        <v>24</v>
      </c>
      <c r="H48" s="10" t="s">
        <v>12</v>
      </c>
      <c r="I48" s="27">
        <v>872</v>
      </c>
      <c r="J48" s="27">
        <v>865</v>
      </c>
      <c r="K48" s="9">
        <v>2013</v>
      </c>
      <c r="L48" s="9" t="s">
        <v>27</v>
      </c>
      <c r="M48" s="9">
        <v>2013</v>
      </c>
      <c r="N48" s="9" t="s">
        <v>27</v>
      </c>
      <c r="O48" s="9" t="s">
        <v>11</v>
      </c>
      <c r="P48" s="88"/>
      <c r="Q48" s="26" t="s">
        <v>110</v>
      </c>
      <c r="R48" s="26" t="s">
        <v>85</v>
      </c>
      <c r="S48" s="26" t="s">
        <v>86</v>
      </c>
      <c r="T48" s="9" t="s">
        <v>85</v>
      </c>
      <c r="U48" s="152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35"/>
    </row>
    <row r="49" spans="1:34" s="31" customFormat="1" ht="51" customHeight="1">
      <c r="A49" s="9" t="s">
        <v>11</v>
      </c>
      <c r="B49" s="231"/>
      <c r="C49" s="26">
        <v>2</v>
      </c>
      <c r="D49" s="51" t="s">
        <v>164</v>
      </c>
      <c r="E49" s="9" t="s">
        <v>18</v>
      </c>
      <c r="F49" s="10" t="s">
        <v>36</v>
      </c>
      <c r="G49" s="10" t="s">
        <v>24</v>
      </c>
      <c r="H49" s="10" t="s">
        <v>12</v>
      </c>
      <c r="I49" s="11">
        <v>270</v>
      </c>
      <c r="J49" s="11">
        <v>268</v>
      </c>
      <c r="K49" s="9">
        <v>2013</v>
      </c>
      <c r="L49" s="9" t="s">
        <v>27</v>
      </c>
      <c r="M49" s="9">
        <v>2013</v>
      </c>
      <c r="N49" s="9" t="s">
        <v>27</v>
      </c>
      <c r="O49" s="9" t="s">
        <v>11</v>
      </c>
      <c r="P49" s="83"/>
      <c r="Q49" s="26" t="s">
        <v>110</v>
      </c>
      <c r="R49" s="26" t="s">
        <v>85</v>
      </c>
      <c r="S49" s="26" t="s">
        <v>86</v>
      </c>
      <c r="T49" s="9" t="s">
        <v>85</v>
      </c>
      <c r="U49" s="161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233"/>
    </row>
    <row r="50" spans="1:34" s="31" customFormat="1" ht="51.75" customHeight="1">
      <c r="A50" s="9" t="s">
        <v>11</v>
      </c>
      <c r="B50" s="232"/>
      <c r="C50" s="26">
        <v>3</v>
      </c>
      <c r="D50" s="51" t="s">
        <v>165</v>
      </c>
      <c r="E50" s="9" t="s">
        <v>18</v>
      </c>
      <c r="F50" s="10" t="s">
        <v>36</v>
      </c>
      <c r="G50" s="10" t="s">
        <v>24</v>
      </c>
      <c r="H50" s="10" t="s">
        <v>12</v>
      </c>
      <c r="I50" s="11">
        <v>220</v>
      </c>
      <c r="J50" s="11">
        <v>218</v>
      </c>
      <c r="K50" s="9">
        <v>2013</v>
      </c>
      <c r="L50" s="9" t="s">
        <v>27</v>
      </c>
      <c r="M50" s="9">
        <v>2013</v>
      </c>
      <c r="N50" s="9" t="s">
        <v>27</v>
      </c>
      <c r="O50" s="9" t="s">
        <v>11</v>
      </c>
      <c r="P50" s="83"/>
      <c r="Q50" s="26" t="s">
        <v>110</v>
      </c>
      <c r="R50" s="26" t="s">
        <v>85</v>
      </c>
      <c r="S50" s="26" t="s">
        <v>86</v>
      </c>
      <c r="T50" s="9" t="s">
        <v>85</v>
      </c>
      <c r="U50" s="152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233"/>
    </row>
    <row r="51" spans="1:34" s="31" customFormat="1" ht="54" customHeight="1">
      <c r="A51" s="9" t="s">
        <v>11</v>
      </c>
      <c r="B51" s="146">
        <f>B48+1</f>
        <v>30</v>
      </c>
      <c r="C51" s="26">
        <v>1</v>
      </c>
      <c r="D51" s="51" t="s">
        <v>166</v>
      </c>
      <c r="E51" s="9" t="s">
        <v>105</v>
      </c>
      <c r="F51" s="10" t="s">
        <v>30</v>
      </c>
      <c r="G51" s="10" t="s">
        <v>30</v>
      </c>
      <c r="H51" s="10" t="s">
        <v>38</v>
      </c>
      <c r="I51" s="27">
        <v>173.46</v>
      </c>
      <c r="J51" s="27" t="s">
        <v>96</v>
      </c>
      <c r="K51" s="9">
        <v>2013</v>
      </c>
      <c r="L51" s="9" t="s">
        <v>30</v>
      </c>
      <c r="M51" s="9">
        <v>2013</v>
      </c>
      <c r="N51" s="9" t="s">
        <v>28</v>
      </c>
      <c r="O51" s="9" t="s">
        <v>11</v>
      </c>
      <c r="P51" s="88" t="s">
        <v>170</v>
      </c>
      <c r="Q51" s="26" t="s">
        <v>110</v>
      </c>
      <c r="R51" s="26"/>
      <c r="S51" s="26" t="s">
        <v>86</v>
      </c>
      <c r="T51" s="27"/>
      <c r="U51" s="15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233"/>
    </row>
    <row r="52" spans="1:34" s="31" customFormat="1" ht="51" customHeight="1">
      <c r="A52" s="9" t="s">
        <v>11</v>
      </c>
      <c r="B52" s="193">
        <f>B51+1</f>
        <v>31</v>
      </c>
      <c r="C52" s="26">
        <v>1</v>
      </c>
      <c r="D52" s="51" t="s">
        <v>167</v>
      </c>
      <c r="E52" s="9" t="s">
        <v>18</v>
      </c>
      <c r="F52" s="10" t="s">
        <v>31</v>
      </c>
      <c r="G52" s="10" t="s">
        <v>23</v>
      </c>
      <c r="H52" s="10" t="s">
        <v>38</v>
      </c>
      <c r="I52" s="27">
        <v>1500</v>
      </c>
      <c r="J52" s="27">
        <v>1488</v>
      </c>
      <c r="K52" s="9">
        <v>2013</v>
      </c>
      <c r="L52" s="9" t="s">
        <v>25</v>
      </c>
      <c r="M52" s="9">
        <v>2013</v>
      </c>
      <c r="N52" s="9" t="s">
        <v>36</v>
      </c>
      <c r="O52" s="9" t="s">
        <v>11</v>
      </c>
      <c r="P52" s="88" t="s">
        <v>171</v>
      </c>
      <c r="Q52" s="26" t="s">
        <v>110</v>
      </c>
      <c r="R52" s="26" t="s">
        <v>85</v>
      </c>
      <c r="S52" s="26" t="s">
        <v>86</v>
      </c>
      <c r="T52" s="9" t="s">
        <v>85</v>
      </c>
      <c r="U52" s="152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233"/>
    </row>
    <row r="53" spans="1:34" s="31" customFormat="1" ht="51.75" customHeight="1">
      <c r="A53" s="9" t="s">
        <v>11</v>
      </c>
      <c r="B53" s="196"/>
      <c r="C53" s="26">
        <v>2</v>
      </c>
      <c r="D53" s="51" t="s">
        <v>168</v>
      </c>
      <c r="E53" s="9" t="s">
        <v>18</v>
      </c>
      <c r="F53" s="10" t="s">
        <v>31</v>
      </c>
      <c r="G53" s="10" t="s">
        <v>23</v>
      </c>
      <c r="H53" s="10" t="s">
        <v>38</v>
      </c>
      <c r="I53" s="27">
        <v>1500</v>
      </c>
      <c r="J53" s="27">
        <v>1488</v>
      </c>
      <c r="K53" s="9">
        <v>2013</v>
      </c>
      <c r="L53" s="9" t="s">
        <v>25</v>
      </c>
      <c r="M53" s="9">
        <v>2013</v>
      </c>
      <c r="N53" s="9" t="s">
        <v>36</v>
      </c>
      <c r="O53" s="9" t="s">
        <v>11</v>
      </c>
      <c r="P53" s="88" t="s">
        <v>171</v>
      </c>
      <c r="Q53" s="26" t="s">
        <v>110</v>
      </c>
      <c r="R53" s="26" t="s">
        <v>85</v>
      </c>
      <c r="S53" s="26" t="s">
        <v>86</v>
      </c>
      <c r="T53" s="9" t="s">
        <v>85</v>
      </c>
      <c r="U53" s="152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233"/>
    </row>
    <row r="54" spans="1:34" ht="60" customHeight="1">
      <c r="A54" s="9" t="s">
        <v>11</v>
      </c>
      <c r="B54" s="197"/>
      <c r="C54" s="26">
        <v>3</v>
      </c>
      <c r="D54" s="51" t="s">
        <v>169</v>
      </c>
      <c r="E54" s="9" t="s">
        <v>18</v>
      </c>
      <c r="F54" s="10" t="s">
        <v>31</v>
      </c>
      <c r="G54" s="10" t="s">
        <v>23</v>
      </c>
      <c r="H54" s="10" t="s">
        <v>38</v>
      </c>
      <c r="I54" s="27">
        <v>1000</v>
      </c>
      <c r="J54" s="27">
        <v>995</v>
      </c>
      <c r="K54" s="9">
        <v>2013</v>
      </c>
      <c r="L54" s="9" t="s">
        <v>25</v>
      </c>
      <c r="M54" s="9">
        <v>2013</v>
      </c>
      <c r="N54" s="9" t="s">
        <v>36</v>
      </c>
      <c r="O54" s="9" t="s">
        <v>11</v>
      </c>
      <c r="P54" s="88" t="s">
        <v>171</v>
      </c>
      <c r="Q54" s="26" t="s">
        <v>110</v>
      </c>
      <c r="R54" s="26" t="s">
        <v>85</v>
      </c>
      <c r="S54" s="26" t="s">
        <v>86</v>
      </c>
      <c r="T54" s="9" t="s">
        <v>85</v>
      </c>
      <c r="U54" s="152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35"/>
    </row>
    <row r="55" spans="1:34" ht="21.75" customHeight="1">
      <c r="A55" s="176" t="s">
        <v>203</v>
      </c>
      <c r="B55" s="175"/>
      <c r="C55" s="175"/>
      <c r="D55" s="52"/>
      <c r="E55" s="175"/>
      <c r="F55" s="143"/>
      <c r="G55" s="143"/>
      <c r="H55" s="143"/>
      <c r="I55" s="53">
        <f>SUM(I47:I54)</f>
        <v>62235.46</v>
      </c>
      <c r="J55" s="53"/>
      <c r="K55" s="203"/>
      <c r="L55" s="201"/>
      <c r="M55" s="201"/>
      <c r="N55" s="201"/>
      <c r="O55" s="201"/>
      <c r="P55" s="201"/>
      <c r="Q55" s="201"/>
      <c r="R55" s="201"/>
      <c r="S55" s="128"/>
      <c r="T55" s="166"/>
      <c r="U55" s="152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35"/>
    </row>
    <row r="56" spans="1:34" ht="16.5" customHeight="1">
      <c r="A56" s="3"/>
      <c r="B56" s="3"/>
      <c r="C56" s="7"/>
      <c r="D56" s="51" t="s">
        <v>172</v>
      </c>
      <c r="E56" s="3"/>
      <c r="F56" s="10"/>
      <c r="G56" s="10"/>
      <c r="H56" s="10"/>
      <c r="I56" s="68"/>
      <c r="J56" s="68"/>
      <c r="K56" s="9"/>
      <c r="L56" s="9"/>
      <c r="M56" s="9"/>
      <c r="N56" s="9"/>
      <c r="O56" s="9"/>
      <c r="P56" s="83"/>
      <c r="Q56" s="83"/>
      <c r="R56" s="83"/>
      <c r="S56" s="94"/>
      <c r="T56" s="3"/>
      <c r="U56" s="152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35"/>
    </row>
    <row r="57" spans="1:34" ht="40.5" customHeight="1">
      <c r="A57" s="9" t="s">
        <v>11</v>
      </c>
      <c r="B57" s="146">
        <f>B52+1</f>
        <v>32</v>
      </c>
      <c r="C57" s="26">
        <v>1</v>
      </c>
      <c r="D57" s="51" t="s">
        <v>15</v>
      </c>
      <c r="E57" s="9" t="s">
        <v>105</v>
      </c>
      <c r="F57" s="10" t="s">
        <v>30</v>
      </c>
      <c r="G57" s="10" t="s">
        <v>30</v>
      </c>
      <c r="H57" s="10" t="s">
        <v>12</v>
      </c>
      <c r="I57" s="27">
        <v>15080.77</v>
      </c>
      <c r="J57" s="27" t="s">
        <v>96</v>
      </c>
      <c r="K57" s="9">
        <v>2013</v>
      </c>
      <c r="L57" s="9" t="s">
        <v>30</v>
      </c>
      <c r="M57" s="9">
        <v>2013</v>
      </c>
      <c r="N57" s="9" t="s">
        <v>28</v>
      </c>
      <c r="O57" s="9" t="s">
        <v>11</v>
      </c>
      <c r="P57" s="83" t="s">
        <v>175</v>
      </c>
      <c r="Q57" s="26" t="s">
        <v>110</v>
      </c>
      <c r="R57" s="254"/>
      <c r="S57" s="26" t="s">
        <v>86</v>
      </c>
      <c r="T57" s="27"/>
      <c r="U57" s="16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35"/>
    </row>
    <row r="58" spans="1:34" ht="38.25" customHeight="1">
      <c r="A58" s="9" t="s">
        <v>11</v>
      </c>
      <c r="B58" s="146">
        <f>B57+1</f>
        <v>33</v>
      </c>
      <c r="C58" s="26">
        <v>1</v>
      </c>
      <c r="D58" s="46" t="s">
        <v>16</v>
      </c>
      <c r="E58" s="9" t="s">
        <v>105</v>
      </c>
      <c r="F58" s="10" t="s">
        <v>30</v>
      </c>
      <c r="G58" s="10" t="s">
        <v>30</v>
      </c>
      <c r="H58" s="10" t="s">
        <v>12</v>
      </c>
      <c r="I58" s="27">
        <v>33069.39</v>
      </c>
      <c r="J58" s="27" t="s">
        <v>96</v>
      </c>
      <c r="K58" s="9">
        <v>2013</v>
      </c>
      <c r="L58" s="9" t="s">
        <v>30</v>
      </c>
      <c r="M58" s="9">
        <v>2013</v>
      </c>
      <c r="N58" s="9" t="s">
        <v>28</v>
      </c>
      <c r="O58" s="9" t="s">
        <v>11</v>
      </c>
      <c r="P58" s="83" t="s">
        <v>37</v>
      </c>
      <c r="Q58" s="26" t="s">
        <v>110</v>
      </c>
      <c r="R58" s="26"/>
      <c r="S58" s="26" t="s">
        <v>86</v>
      </c>
      <c r="T58" s="27"/>
      <c r="U58" s="163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35"/>
    </row>
    <row r="59" spans="1:34" ht="42" customHeight="1">
      <c r="A59" s="9" t="s">
        <v>11</v>
      </c>
      <c r="B59" s="146">
        <f>B58+1</f>
        <v>34</v>
      </c>
      <c r="C59" s="26">
        <v>1</v>
      </c>
      <c r="D59" s="46" t="s">
        <v>173</v>
      </c>
      <c r="E59" s="9" t="s">
        <v>105</v>
      </c>
      <c r="F59" s="10" t="s">
        <v>30</v>
      </c>
      <c r="G59" s="10" t="s">
        <v>30</v>
      </c>
      <c r="H59" s="10" t="s">
        <v>12</v>
      </c>
      <c r="I59" s="27">
        <v>5027.92</v>
      </c>
      <c r="J59" s="27" t="s">
        <v>96</v>
      </c>
      <c r="K59" s="9">
        <v>2013</v>
      </c>
      <c r="L59" s="9" t="s">
        <v>30</v>
      </c>
      <c r="M59" s="9">
        <v>2013</v>
      </c>
      <c r="N59" s="9" t="s">
        <v>28</v>
      </c>
      <c r="O59" s="9" t="s">
        <v>11</v>
      </c>
      <c r="P59" s="83" t="s">
        <v>176</v>
      </c>
      <c r="Q59" s="26" t="s">
        <v>110</v>
      </c>
      <c r="R59" s="26"/>
      <c r="S59" s="26" t="s">
        <v>86</v>
      </c>
      <c r="T59" s="27"/>
      <c r="U59" s="163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35"/>
    </row>
    <row r="60" spans="1:34" ht="39" customHeight="1">
      <c r="A60" s="9" t="s">
        <v>11</v>
      </c>
      <c r="B60" s="146">
        <f>B59+1</f>
        <v>35</v>
      </c>
      <c r="C60" s="26">
        <v>1</v>
      </c>
      <c r="D60" s="46" t="s">
        <v>174</v>
      </c>
      <c r="E60" s="9" t="s">
        <v>105</v>
      </c>
      <c r="F60" s="10" t="s">
        <v>30</v>
      </c>
      <c r="G60" s="10" t="s">
        <v>30</v>
      </c>
      <c r="H60" s="10" t="s">
        <v>12</v>
      </c>
      <c r="I60" s="27">
        <v>195</v>
      </c>
      <c r="J60" s="27" t="s">
        <v>96</v>
      </c>
      <c r="K60" s="9">
        <v>2013</v>
      </c>
      <c r="L60" s="9" t="s">
        <v>30</v>
      </c>
      <c r="M60" s="9">
        <v>2013</v>
      </c>
      <c r="N60" s="9" t="s">
        <v>28</v>
      </c>
      <c r="O60" s="9" t="s">
        <v>11</v>
      </c>
      <c r="P60" s="83" t="s">
        <v>177</v>
      </c>
      <c r="Q60" s="26" t="s">
        <v>110</v>
      </c>
      <c r="R60" s="26"/>
      <c r="S60" s="26" t="s">
        <v>86</v>
      </c>
      <c r="T60" s="27"/>
      <c r="U60" s="162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35"/>
    </row>
    <row r="61" spans="1:34" ht="18" customHeight="1">
      <c r="A61" s="234" t="s">
        <v>43</v>
      </c>
      <c r="B61" s="235"/>
      <c r="C61" s="235"/>
      <c r="D61" s="235"/>
      <c r="E61" s="235"/>
      <c r="F61" s="235"/>
      <c r="G61" s="235"/>
      <c r="H61" s="236"/>
      <c r="I61" s="177">
        <f>SUM(I57:I60)</f>
        <v>53373.08</v>
      </c>
      <c r="J61" s="177"/>
      <c r="K61" s="203"/>
      <c r="L61" s="201"/>
      <c r="M61" s="201"/>
      <c r="N61" s="201"/>
      <c r="O61" s="201"/>
      <c r="P61" s="201"/>
      <c r="Q61" s="201"/>
      <c r="R61" s="201"/>
      <c r="S61" s="129"/>
      <c r="T61" s="156"/>
      <c r="U61" s="145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35"/>
    </row>
    <row r="62" spans="1:34" ht="18" customHeight="1">
      <c r="A62" s="214" t="s">
        <v>196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37"/>
      <c r="P62" s="237"/>
      <c r="Q62" s="237"/>
      <c r="R62" s="237"/>
      <c r="S62" s="93"/>
      <c r="T62" s="61"/>
      <c r="U62" s="145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35"/>
    </row>
    <row r="63" spans="1:34" ht="40.5" customHeight="1">
      <c r="A63" s="6" t="s">
        <v>11</v>
      </c>
      <c r="B63" s="146">
        <f>B60+1</f>
        <v>36</v>
      </c>
      <c r="C63" s="26">
        <v>1</v>
      </c>
      <c r="D63" s="17" t="s">
        <v>178</v>
      </c>
      <c r="E63" s="9" t="s">
        <v>18</v>
      </c>
      <c r="F63" s="9" t="s">
        <v>25</v>
      </c>
      <c r="G63" s="9" t="s">
        <v>36</v>
      </c>
      <c r="H63" s="9" t="s">
        <v>13</v>
      </c>
      <c r="I63" s="27">
        <v>160</v>
      </c>
      <c r="J63" s="27">
        <v>158.5</v>
      </c>
      <c r="K63" s="9">
        <v>2013</v>
      </c>
      <c r="L63" s="9" t="s">
        <v>24</v>
      </c>
      <c r="M63" s="9">
        <v>2013</v>
      </c>
      <c r="N63" s="9" t="s">
        <v>116</v>
      </c>
      <c r="O63" s="9" t="s">
        <v>11</v>
      </c>
      <c r="P63" s="88" t="s">
        <v>179</v>
      </c>
      <c r="Q63" s="26" t="s">
        <v>110</v>
      </c>
      <c r="R63" s="26" t="s">
        <v>85</v>
      </c>
      <c r="S63" s="26" t="s">
        <v>86</v>
      </c>
      <c r="T63" s="9" t="s">
        <v>85</v>
      </c>
      <c r="U63" s="152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35"/>
    </row>
    <row r="64" spans="1:34" ht="20.25" customHeight="1">
      <c r="A64" s="238" t="s">
        <v>197</v>
      </c>
      <c r="B64" s="239"/>
      <c r="C64" s="239"/>
      <c r="D64" s="239"/>
      <c r="E64" s="239"/>
      <c r="F64" s="239"/>
      <c r="G64" s="239"/>
      <c r="H64" s="240"/>
      <c r="I64" s="53">
        <f>SUM(I63:I63)</f>
        <v>160</v>
      </c>
      <c r="J64" s="53"/>
      <c r="K64" s="203"/>
      <c r="L64" s="204"/>
      <c r="M64" s="204"/>
      <c r="N64" s="204"/>
      <c r="O64" s="204"/>
      <c r="P64" s="204"/>
      <c r="Q64" s="204"/>
      <c r="R64" s="204"/>
      <c r="S64" s="129"/>
      <c r="T64" s="156"/>
      <c r="U64" s="153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35"/>
    </row>
    <row r="65" spans="1:34" ht="19.5" customHeight="1">
      <c r="A65" s="214" t="s">
        <v>204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41"/>
      <c r="P65" s="241"/>
      <c r="Q65" s="241"/>
      <c r="R65" s="241"/>
      <c r="S65" s="93"/>
      <c r="T65" s="61"/>
      <c r="U65" s="162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35"/>
    </row>
    <row r="66" spans="1:34" ht="80.25" customHeight="1">
      <c r="A66" s="9" t="s">
        <v>11</v>
      </c>
      <c r="B66" s="146">
        <f>B63+1</f>
        <v>37</v>
      </c>
      <c r="C66" s="26">
        <v>1</v>
      </c>
      <c r="D66" s="19" t="s">
        <v>205</v>
      </c>
      <c r="E66" s="9" t="s">
        <v>18</v>
      </c>
      <c r="F66" s="10" t="s">
        <v>31</v>
      </c>
      <c r="G66" s="10" t="s">
        <v>23</v>
      </c>
      <c r="H66" s="10" t="s">
        <v>12</v>
      </c>
      <c r="I66" s="11">
        <v>291</v>
      </c>
      <c r="J66" s="11">
        <v>289</v>
      </c>
      <c r="K66" s="9">
        <v>2013</v>
      </c>
      <c r="L66" s="9" t="s">
        <v>23</v>
      </c>
      <c r="M66" s="9">
        <v>2013</v>
      </c>
      <c r="N66" s="9" t="s">
        <v>25</v>
      </c>
      <c r="O66" s="9" t="s">
        <v>11</v>
      </c>
      <c r="P66" s="83" t="s">
        <v>180</v>
      </c>
      <c r="Q66" s="26" t="s">
        <v>110</v>
      </c>
      <c r="R66" s="26" t="s">
        <v>85</v>
      </c>
      <c r="S66" s="26" t="s">
        <v>86</v>
      </c>
      <c r="T66" s="9" t="s">
        <v>85</v>
      </c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35"/>
    </row>
    <row r="67" spans="1:34" ht="20.25" customHeight="1">
      <c r="A67" s="238" t="s">
        <v>199</v>
      </c>
      <c r="B67" s="239"/>
      <c r="C67" s="239"/>
      <c r="D67" s="239"/>
      <c r="E67" s="239"/>
      <c r="F67" s="239"/>
      <c r="G67" s="239"/>
      <c r="H67" s="240"/>
      <c r="I67" s="53">
        <f>SUM(I66:I66)</f>
        <v>291</v>
      </c>
      <c r="J67" s="53"/>
      <c r="K67" s="203"/>
      <c r="L67" s="204"/>
      <c r="M67" s="204"/>
      <c r="N67" s="204"/>
      <c r="O67" s="204"/>
      <c r="P67" s="204"/>
      <c r="Q67" s="204"/>
      <c r="R67" s="204"/>
      <c r="S67" s="129"/>
      <c r="T67" s="156"/>
      <c r="U67" s="153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58"/>
    </row>
    <row r="68" spans="1:34" ht="18.75" customHeight="1">
      <c r="A68" s="223" t="s">
        <v>56</v>
      </c>
      <c r="B68" s="224"/>
      <c r="C68" s="224"/>
      <c r="D68" s="224"/>
      <c r="E68" s="224"/>
      <c r="F68" s="224"/>
      <c r="G68" s="224"/>
      <c r="H68" s="227"/>
      <c r="I68" s="54">
        <f>I55+I61+I64+I67</f>
        <v>116059.54000000001</v>
      </c>
      <c r="J68" s="54"/>
      <c r="K68" s="133"/>
      <c r="L68" s="133"/>
      <c r="M68" s="133"/>
      <c r="N68" s="133"/>
      <c r="O68" s="133"/>
      <c r="P68" s="134"/>
      <c r="Q68" s="134"/>
      <c r="R68" s="134"/>
      <c r="S68" s="134"/>
      <c r="T68" s="157"/>
      <c r="U68" s="154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35"/>
    </row>
    <row r="69" spans="1:34" ht="21.75" customHeight="1">
      <c r="A69" s="242" t="s">
        <v>92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109"/>
      <c r="R69" s="109"/>
      <c r="S69" s="189"/>
      <c r="T69" s="190"/>
      <c r="U69" s="155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35"/>
    </row>
    <row r="70" spans="1:34" ht="77.25" customHeight="1">
      <c r="A70" s="9" t="s">
        <v>11</v>
      </c>
      <c r="B70" s="146">
        <f>B66+1</f>
        <v>38</v>
      </c>
      <c r="C70" s="26">
        <v>1</v>
      </c>
      <c r="D70" s="37" t="s">
        <v>98</v>
      </c>
      <c r="E70" s="9" t="s">
        <v>19</v>
      </c>
      <c r="F70" s="9" t="s">
        <v>51</v>
      </c>
      <c r="G70" s="9" t="s">
        <v>63</v>
      </c>
      <c r="H70" s="38" t="s">
        <v>39</v>
      </c>
      <c r="I70" s="73">
        <v>32400</v>
      </c>
      <c r="J70" s="27" t="s">
        <v>96</v>
      </c>
      <c r="K70" s="38" t="s">
        <v>45</v>
      </c>
      <c r="L70" s="9" t="s">
        <v>22</v>
      </c>
      <c r="M70" s="38" t="s">
        <v>88</v>
      </c>
      <c r="N70" s="9" t="s">
        <v>63</v>
      </c>
      <c r="O70" s="9" t="s">
        <v>11</v>
      </c>
      <c r="P70" s="99"/>
      <c r="Q70" s="96"/>
      <c r="R70" s="96"/>
      <c r="S70" s="26" t="s">
        <v>86</v>
      </c>
      <c r="T70" s="9" t="s">
        <v>85</v>
      </c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35"/>
    </row>
    <row r="71" spans="1:34" ht="69" customHeight="1">
      <c r="A71" s="9" t="s">
        <v>11</v>
      </c>
      <c r="B71" s="75">
        <f>B70+1</f>
        <v>39</v>
      </c>
      <c r="C71" s="26">
        <v>1</v>
      </c>
      <c r="D71" s="37" t="s">
        <v>77</v>
      </c>
      <c r="E71" s="24" t="s">
        <v>42</v>
      </c>
      <c r="F71" s="9" t="s">
        <v>48</v>
      </c>
      <c r="G71" s="9" t="s">
        <v>52</v>
      </c>
      <c r="H71" s="38" t="s">
        <v>39</v>
      </c>
      <c r="I71" s="73">
        <v>9330.3</v>
      </c>
      <c r="J71" s="116">
        <v>8096.33</v>
      </c>
      <c r="K71" s="38" t="s">
        <v>45</v>
      </c>
      <c r="L71" s="9" t="s">
        <v>49</v>
      </c>
      <c r="M71" s="38" t="s">
        <v>88</v>
      </c>
      <c r="N71" s="9" t="s">
        <v>52</v>
      </c>
      <c r="O71" s="9" t="s">
        <v>11</v>
      </c>
      <c r="P71" s="99" t="s">
        <v>99</v>
      </c>
      <c r="Q71" s="96"/>
      <c r="R71" s="96"/>
      <c r="S71" s="26" t="s">
        <v>86</v>
      </c>
      <c r="T71" s="9" t="s">
        <v>85</v>
      </c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35"/>
    </row>
    <row r="72" spans="1:34" ht="67.5" customHeight="1">
      <c r="A72" s="9" t="s">
        <v>11</v>
      </c>
      <c r="B72" s="75">
        <f>B71+1</f>
        <v>40</v>
      </c>
      <c r="C72" s="26">
        <v>1</v>
      </c>
      <c r="D72" s="23" t="s">
        <v>78</v>
      </c>
      <c r="E72" s="10" t="s">
        <v>18</v>
      </c>
      <c r="F72" s="9" t="s">
        <v>52</v>
      </c>
      <c r="G72" s="9" t="s">
        <v>50</v>
      </c>
      <c r="H72" s="38" t="s">
        <v>39</v>
      </c>
      <c r="I72" s="73">
        <v>1504</v>
      </c>
      <c r="J72" s="116">
        <v>1485.2</v>
      </c>
      <c r="K72" s="38" t="s">
        <v>45</v>
      </c>
      <c r="L72" s="9" t="s">
        <v>49</v>
      </c>
      <c r="M72" s="38" t="s">
        <v>88</v>
      </c>
      <c r="N72" s="9" t="s">
        <v>52</v>
      </c>
      <c r="O72" s="9" t="s">
        <v>11</v>
      </c>
      <c r="P72" s="99" t="s">
        <v>100</v>
      </c>
      <c r="Q72" s="96"/>
      <c r="R72" s="96"/>
      <c r="S72" s="26" t="s">
        <v>86</v>
      </c>
      <c r="T72" s="9" t="s">
        <v>85</v>
      </c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35"/>
    </row>
    <row r="73" spans="1:34" ht="67.5" customHeight="1">
      <c r="A73" s="9" t="s">
        <v>11</v>
      </c>
      <c r="B73" s="75">
        <f>B72+1</f>
        <v>41</v>
      </c>
      <c r="C73" s="26">
        <v>1</v>
      </c>
      <c r="D73" s="23" t="s">
        <v>79</v>
      </c>
      <c r="E73" s="10" t="s">
        <v>18</v>
      </c>
      <c r="F73" s="9" t="s">
        <v>52</v>
      </c>
      <c r="G73" s="9" t="s">
        <v>50</v>
      </c>
      <c r="H73" s="38" t="s">
        <v>39</v>
      </c>
      <c r="I73" s="73">
        <v>422.83</v>
      </c>
      <c r="J73" s="38">
        <v>1013.59</v>
      </c>
      <c r="K73" s="38" t="s">
        <v>45</v>
      </c>
      <c r="L73" s="9" t="s">
        <v>49</v>
      </c>
      <c r="M73" s="38" t="s">
        <v>88</v>
      </c>
      <c r="N73" s="9" t="s">
        <v>52</v>
      </c>
      <c r="O73" s="9" t="s">
        <v>11</v>
      </c>
      <c r="P73" s="99" t="s">
        <v>101</v>
      </c>
      <c r="Q73" s="96"/>
      <c r="R73" s="96"/>
      <c r="S73" s="26" t="s">
        <v>86</v>
      </c>
      <c r="T73" s="9" t="s">
        <v>85</v>
      </c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35"/>
    </row>
    <row r="74" spans="1:34" ht="61.5" customHeight="1">
      <c r="A74" s="217" t="s">
        <v>11</v>
      </c>
      <c r="B74" s="244">
        <f>43</f>
        <v>43</v>
      </c>
      <c r="C74" s="26">
        <v>1</v>
      </c>
      <c r="D74" s="39" t="s">
        <v>80</v>
      </c>
      <c r="E74" s="36" t="s">
        <v>42</v>
      </c>
      <c r="F74" s="40" t="s">
        <v>51</v>
      </c>
      <c r="G74" s="9" t="s">
        <v>63</v>
      </c>
      <c r="H74" s="40" t="s">
        <v>39</v>
      </c>
      <c r="I74" s="74">
        <v>1850</v>
      </c>
      <c r="J74" s="74">
        <v>1875.93</v>
      </c>
      <c r="K74" s="38" t="s">
        <v>45</v>
      </c>
      <c r="L74" s="9" t="s">
        <v>63</v>
      </c>
      <c r="M74" s="40" t="s">
        <v>88</v>
      </c>
      <c r="N74" s="40" t="s">
        <v>63</v>
      </c>
      <c r="O74" s="24" t="s">
        <v>11</v>
      </c>
      <c r="P74" s="99"/>
      <c r="Q74" s="96"/>
      <c r="R74" s="96"/>
      <c r="S74" s="26" t="s">
        <v>86</v>
      </c>
      <c r="T74" s="9" t="s">
        <v>85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35"/>
    </row>
    <row r="75" spans="1:34" ht="59.25" customHeight="1">
      <c r="A75" s="197"/>
      <c r="B75" s="245"/>
      <c r="C75" s="26">
        <v>2</v>
      </c>
      <c r="D75" s="39" t="s">
        <v>81</v>
      </c>
      <c r="E75" s="36" t="s">
        <v>42</v>
      </c>
      <c r="F75" s="40" t="s">
        <v>51</v>
      </c>
      <c r="G75" s="9" t="s">
        <v>63</v>
      </c>
      <c r="H75" s="40" t="s">
        <v>39</v>
      </c>
      <c r="I75" s="74">
        <v>6787.8</v>
      </c>
      <c r="J75" s="74">
        <v>6640.23</v>
      </c>
      <c r="K75" s="38" t="s">
        <v>45</v>
      </c>
      <c r="L75" s="9" t="s">
        <v>63</v>
      </c>
      <c r="M75" s="40" t="s">
        <v>88</v>
      </c>
      <c r="N75" s="40" t="s">
        <v>63</v>
      </c>
      <c r="O75" s="24" t="s">
        <v>11</v>
      </c>
      <c r="P75" s="99"/>
      <c r="Q75" s="96"/>
      <c r="R75" s="96"/>
      <c r="S75" s="26" t="s">
        <v>86</v>
      </c>
      <c r="T75" s="9" t="s">
        <v>85</v>
      </c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35"/>
    </row>
    <row r="76" spans="1:34" ht="83.25" customHeight="1">
      <c r="A76" s="9" t="s">
        <v>11</v>
      </c>
      <c r="B76" s="192">
        <f>48</f>
        <v>48</v>
      </c>
      <c r="C76" s="182">
        <v>1</v>
      </c>
      <c r="D76" s="37" t="s">
        <v>61</v>
      </c>
      <c r="E76" s="9" t="s">
        <v>18</v>
      </c>
      <c r="F76" s="9" t="s">
        <v>47</v>
      </c>
      <c r="G76" s="9" t="s">
        <v>46</v>
      </c>
      <c r="H76" s="38" t="s">
        <v>39</v>
      </c>
      <c r="I76" s="73">
        <v>412</v>
      </c>
      <c r="J76" s="73">
        <v>410</v>
      </c>
      <c r="K76" s="38" t="s">
        <v>45</v>
      </c>
      <c r="L76" s="9" t="s">
        <v>52</v>
      </c>
      <c r="M76" s="38" t="s">
        <v>88</v>
      </c>
      <c r="N76" s="9" t="s">
        <v>48</v>
      </c>
      <c r="O76" s="9" t="s">
        <v>11</v>
      </c>
      <c r="P76" s="99" t="s">
        <v>102</v>
      </c>
      <c r="Q76" s="169"/>
      <c r="R76" s="169"/>
      <c r="S76" s="26" t="s">
        <v>86</v>
      </c>
      <c r="T76" s="9" t="s">
        <v>85</v>
      </c>
      <c r="U76" s="151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59"/>
    </row>
    <row r="77" spans="1:34" ht="83.25" customHeight="1">
      <c r="A77" s="9" t="s">
        <v>11</v>
      </c>
      <c r="B77" s="75">
        <f>B76+1</f>
        <v>49</v>
      </c>
      <c r="C77" s="182">
        <v>1</v>
      </c>
      <c r="D77" s="37" t="s">
        <v>103</v>
      </c>
      <c r="E77" s="10" t="s">
        <v>18</v>
      </c>
      <c r="F77" s="9" t="s">
        <v>50</v>
      </c>
      <c r="G77" s="9" t="s">
        <v>49</v>
      </c>
      <c r="H77" s="38" t="s">
        <v>39</v>
      </c>
      <c r="I77" s="137">
        <v>390</v>
      </c>
      <c r="J77" s="137">
        <v>324</v>
      </c>
      <c r="K77" s="38" t="s">
        <v>45</v>
      </c>
      <c r="L77" s="9" t="s">
        <v>51</v>
      </c>
      <c r="M77" s="38" t="s">
        <v>88</v>
      </c>
      <c r="N77" s="9" t="s">
        <v>47</v>
      </c>
      <c r="O77" s="9" t="s">
        <v>11</v>
      </c>
      <c r="P77" s="99" t="s">
        <v>104</v>
      </c>
      <c r="Q77" s="169"/>
      <c r="R77" s="169"/>
      <c r="S77" s="26" t="s">
        <v>86</v>
      </c>
      <c r="T77" s="9" t="s">
        <v>85</v>
      </c>
      <c r="U77" s="152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6"/>
    </row>
    <row r="78" spans="1:34" ht="24.75" customHeight="1">
      <c r="A78" s="246" t="s">
        <v>57</v>
      </c>
      <c r="B78" s="247"/>
      <c r="C78" s="247"/>
      <c r="D78" s="247"/>
      <c r="E78" s="56"/>
      <c r="F78" s="57"/>
      <c r="G78" s="57"/>
      <c r="H78" s="56"/>
      <c r="I78" s="64">
        <f>SUM(I70:I77)</f>
        <v>53096.93000000001</v>
      </c>
      <c r="J78" s="64"/>
      <c r="K78" s="55"/>
      <c r="L78" s="55"/>
      <c r="M78" s="55"/>
      <c r="N78" s="55"/>
      <c r="O78" s="55"/>
      <c r="P78" s="55"/>
      <c r="Q78" s="55"/>
      <c r="R78" s="55"/>
      <c r="S78" s="186"/>
      <c r="T78" s="186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6"/>
    </row>
    <row r="79" spans="1:35" ht="25.5" customHeight="1">
      <c r="A79" s="248" t="s">
        <v>17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139"/>
      <c r="R79" s="139"/>
      <c r="S79" s="189"/>
      <c r="T79" s="189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7"/>
      <c r="AI79" s="5"/>
    </row>
    <row r="80" spans="1:34" ht="44.25" customHeight="1">
      <c r="A80" s="6" t="s">
        <v>11</v>
      </c>
      <c r="B80" s="10">
        <f>B77+1</f>
        <v>50</v>
      </c>
      <c r="C80" s="182">
        <v>1</v>
      </c>
      <c r="D80" s="4" t="s">
        <v>82</v>
      </c>
      <c r="E80" s="10" t="s">
        <v>18</v>
      </c>
      <c r="F80" s="9" t="s">
        <v>33</v>
      </c>
      <c r="G80" s="9" t="s">
        <v>47</v>
      </c>
      <c r="H80" s="9" t="s">
        <v>13</v>
      </c>
      <c r="I80" s="28">
        <v>240</v>
      </c>
      <c r="J80" s="116" t="s">
        <v>96</v>
      </c>
      <c r="K80" s="38" t="s">
        <v>45</v>
      </c>
      <c r="L80" s="117" t="s">
        <v>46</v>
      </c>
      <c r="M80" s="38" t="s">
        <v>88</v>
      </c>
      <c r="N80" s="117" t="s">
        <v>46</v>
      </c>
      <c r="O80" s="9" t="s">
        <v>11</v>
      </c>
      <c r="P80" s="138"/>
      <c r="Q80" s="188"/>
      <c r="R80" s="188"/>
      <c r="S80" s="26" t="s">
        <v>86</v>
      </c>
      <c r="T80" s="9" t="s">
        <v>85</v>
      </c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7"/>
    </row>
    <row r="81" spans="1:34" ht="47.25" customHeight="1">
      <c r="A81" s="9" t="s">
        <v>11</v>
      </c>
      <c r="B81" s="75">
        <f aca="true" t="shared" si="1" ref="B81:B86">B80+1</f>
        <v>51</v>
      </c>
      <c r="C81" s="182">
        <v>1</v>
      </c>
      <c r="D81" s="4" t="s">
        <v>40</v>
      </c>
      <c r="E81" s="10" t="s">
        <v>18</v>
      </c>
      <c r="F81" s="9" t="s">
        <v>46</v>
      </c>
      <c r="G81" s="9" t="s">
        <v>48</v>
      </c>
      <c r="H81" s="9" t="s">
        <v>193</v>
      </c>
      <c r="I81" s="28">
        <v>130</v>
      </c>
      <c r="J81" s="116" t="s">
        <v>96</v>
      </c>
      <c r="K81" s="38" t="s">
        <v>45</v>
      </c>
      <c r="L81" s="9" t="s">
        <v>52</v>
      </c>
      <c r="M81" s="38" t="s">
        <v>88</v>
      </c>
      <c r="N81" s="9" t="s">
        <v>52</v>
      </c>
      <c r="O81" s="9" t="s">
        <v>11</v>
      </c>
      <c r="P81" s="88"/>
      <c r="Q81" s="188"/>
      <c r="R81" s="188"/>
      <c r="S81" s="26" t="s">
        <v>86</v>
      </c>
      <c r="T81" s="9" t="s">
        <v>85</v>
      </c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80"/>
    </row>
    <row r="82" spans="1:34" ht="56.25" customHeight="1">
      <c r="A82" s="25" t="s">
        <v>20</v>
      </c>
      <c r="B82" s="75">
        <f t="shared" si="1"/>
        <v>52</v>
      </c>
      <c r="C82" s="182">
        <v>1</v>
      </c>
      <c r="D82" s="119" t="s">
        <v>91</v>
      </c>
      <c r="E82" s="9" t="s">
        <v>18</v>
      </c>
      <c r="F82" s="9" t="s">
        <v>32</v>
      </c>
      <c r="G82" s="9" t="s">
        <v>33</v>
      </c>
      <c r="H82" s="9" t="s">
        <v>13</v>
      </c>
      <c r="I82" s="171">
        <v>4000</v>
      </c>
      <c r="J82" s="115" t="s">
        <v>96</v>
      </c>
      <c r="K82" s="9">
        <v>2013</v>
      </c>
      <c r="L82" s="9" t="s">
        <v>47</v>
      </c>
      <c r="M82" s="9">
        <v>2014</v>
      </c>
      <c r="N82" s="114" t="s">
        <v>33</v>
      </c>
      <c r="O82" s="9" t="s">
        <v>11</v>
      </c>
      <c r="P82" s="120"/>
      <c r="Q82" s="121"/>
      <c r="R82" s="121"/>
      <c r="S82" s="26" t="s">
        <v>86</v>
      </c>
      <c r="T82" s="9" t="s">
        <v>85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35"/>
    </row>
    <row r="83" spans="1:34" ht="48" customHeight="1">
      <c r="A83" s="9" t="s">
        <v>11</v>
      </c>
      <c r="B83" s="75">
        <f t="shared" si="1"/>
        <v>53</v>
      </c>
      <c r="C83" s="182">
        <v>1</v>
      </c>
      <c r="D83" s="32" t="s">
        <v>41</v>
      </c>
      <c r="E83" s="69" t="s">
        <v>42</v>
      </c>
      <c r="F83" s="9" t="s">
        <v>32</v>
      </c>
      <c r="G83" s="118" t="s">
        <v>33</v>
      </c>
      <c r="H83" s="10" t="s">
        <v>13</v>
      </c>
      <c r="I83" s="68">
        <v>2759.04</v>
      </c>
      <c r="J83" s="115" t="s">
        <v>96</v>
      </c>
      <c r="K83" s="9">
        <v>2013</v>
      </c>
      <c r="L83" s="9" t="s">
        <v>47</v>
      </c>
      <c r="M83" s="9">
        <v>2014</v>
      </c>
      <c r="N83" s="9" t="s">
        <v>47</v>
      </c>
      <c r="O83" s="9" t="s">
        <v>11</v>
      </c>
      <c r="P83" s="4" t="s">
        <v>188</v>
      </c>
      <c r="Q83" s="83"/>
      <c r="R83" s="83"/>
      <c r="S83" s="26" t="s">
        <v>86</v>
      </c>
      <c r="T83" s="9" t="s">
        <v>85</v>
      </c>
      <c r="U83" s="150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35"/>
    </row>
    <row r="84" spans="1:34" ht="57" customHeight="1">
      <c r="A84" s="9" t="s">
        <v>11</v>
      </c>
      <c r="B84" s="75">
        <f t="shared" si="1"/>
        <v>54</v>
      </c>
      <c r="C84" s="182">
        <v>1</v>
      </c>
      <c r="D84" s="32" t="s">
        <v>189</v>
      </c>
      <c r="E84" s="69" t="s">
        <v>42</v>
      </c>
      <c r="F84" s="9" t="s">
        <v>32</v>
      </c>
      <c r="G84" s="118" t="s">
        <v>33</v>
      </c>
      <c r="H84" s="10" t="s">
        <v>13</v>
      </c>
      <c r="I84" s="28">
        <v>237.618</v>
      </c>
      <c r="J84" s="115" t="s">
        <v>96</v>
      </c>
      <c r="K84" s="9">
        <v>2013</v>
      </c>
      <c r="L84" s="9" t="s">
        <v>47</v>
      </c>
      <c r="M84" s="9">
        <v>2014</v>
      </c>
      <c r="N84" s="9" t="s">
        <v>47</v>
      </c>
      <c r="O84" s="9" t="s">
        <v>11</v>
      </c>
      <c r="P84" s="4" t="s">
        <v>188</v>
      </c>
      <c r="Q84" s="83"/>
      <c r="R84" s="83"/>
      <c r="S84" s="26" t="s">
        <v>86</v>
      </c>
      <c r="T84" s="9" t="s">
        <v>85</v>
      </c>
      <c r="U84" s="150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35"/>
    </row>
    <row r="85" spans="1:34" ht="49.5" customHeight="1">
      <c r="A85" s="16" t="s">
        <v>11</v>
      </c>
      <c r="B85" s="75">
        <f t="shared" si="1"/>
        <v>55</v>
      </c>
      <c r="C85" s="182">
        <v>1</v>
      </c>
      <c r="D85" s="4" t="s">
        <v>84</v>
      </c>
      <c r="E85" s="10" t="s">
        <v>18</v>
      </c>
      <c r="F85" s="9" t="s">
        <v>50</v>
      </c>
      <c r="G85" s="9" t="s">
        <v>49</v>
      </c>
      <c r="H85" s="9" t="s">
        <v>13</v>
      </c>
      <c r="I85" s="167">
        <v>200</v>
      </c>
      <c r="J85" s="116" t="s">
        <v>96</v>
      </c>
      <c r="K85" s="9">
        <v>2013</v>
      </c>
      <c r="L85" s="168" t="s">
        <v>51</v>
      </c>
      <c r="M85" s="9">
        <v>2014</v>
      </c>
      <c r="N85" s="168" t="s">
        <v>51</v>
      </c>
      <c r="O85" s="9" t="s">
        <v>11</v>
      </c>
      <c r="P85" s="4"/>
      <c r="Q85" s="84"/>
      <c r="R85" s="84"/>
      <c r="S85" s="26" t="s">
        <v>86</v>
      </c>
      <c r="T85" s="9" t="s">
        <v>85</v>
      </c>
      <c r="U85" s="150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35"/>
    </row>
    <row r="86" spans="1:34" ht="53.25" customHeight="1">
      <c r="A86" s="69" t="s">
        <v>11</v>
      </c>
      <c r="B86" s="75">
        <f t="shared" si="1"/>
        <v>56</v>
      </c>
      <c r="C86" s="182">
        <v>1</v>
      </c>
      <c r="D86" s="4" t="s">
        <v>192</v>
      </c>
      <c r="E86" s="9" t="s">
        <v>105</v>
      </c>
      <c r="F86" s="114" t="s">
        <v>21</v>
      </c>
      <c r="G86" s="114" t="s">
        <v>21</v>
      </c>
      <c r="H86" s="9" t="s">
        <v>13</v>
      </c>
      <c r="I86" s="255">
        <v>700</v>
      </c>
      <c r="J86" s="115" t="s">
        <v>96</v>
      </c>
      <c r="K86" s="256">
        <v>2012</v>
      </c>
      <c r="L86" s="114" t="s">
        <v>21</v>
      </c>
      <c r="M86" s="256">
        <v>2012</v>
      </c>
      <c r="N86" s="114" t="s">
        <v>22</v>
      </c>
      <c r="O86" s="9" t="s">
        <v>11</v>
      </c>
      <c r="P86" s="257" t="s">
        <v>106</v>
      </c>
      <c r="Q86" s="85"/>
      <c r="R86" s="85"/>
      <c r="S86" s="26" t="s">
        <v>86</v>
      </c>
      <c r="T86" s="9"/>
      <c r="U86" s="150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35"/>
    </row>
    <row r="87" spans="1:34" ht="21.75" customHeight="1">
      <c r="A87" s="249" t="s">
        <v>58</v>
      </c>
      <c r="B87" s="250"/>
      <c r="C87" s="250"/>
      <c r="D87" s="250"/>
      <c r="E87" s="62"/>
      <c r="F87" s="62"/>
      <c r="G87" s="62"/>
      <c r="H87" s="62"/>
      <c r="I87" s="67">
        <f>SUM(I80:I86)</f>
        <v>8266.658</v>
      </c>
      <c r="J87" s="105"/>
      <c r="K87" s="130"/>
      <c r="L87" s="131"/>
      <c r="M87" s="131"/>
      <c r="N87" s="131"/>
      <c r="O87" s="131"/>
      <c r="P87" s="132"/>
      <c r="Q87" s="132"/>
      <c r="R87" s="132"/>
      <c r="S87" s="186"/>
      <c r="T87" s="186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35"/>
    </row>
    <row r="88" spans="1:34" ht="18" customHeight="1">
      <c r="A88" s="242" t="s">
        <v>59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51"/>
      <c r="P88" s="140"/>
      <c r="Q88" s="140"/>
      <c r="R88" s="140"/>
      <c r="S88" s="189"/>
      <c r="T88" s="1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71"/>
    </row>
    <row r="89" spans="1:34" ht="90" customHeight="1">
      <c r="A89" s="9" t="s">
        <v>11</v>
      </c>
      <c r="B89" s="141">
        <f>B86+1</f>
        <v>57</v>
      </c>
      <c r="C89" s="9">
        <v>1</v>
      </c>
      <c r="D89" s="20" t="s">
        <v>76</v>
      </c>
      <c r="E89" s="9" t="s">
        <v>19</v>
      </c>
      <c r="F89" s="10" t="s">
        <v>89</v>
      </c>
      <c r="G89" s="10" t="s">
        <v>90</v>
      </c>
      <c r="H89" s="10" t="s">
        <v>35</v>
      </c>
      <c r="I89" s="76">
        <v>10557.6</v>
      </c>
      <c r="J89" s="115" t="s">
        <v>96</v>
      </c>
      <c r="K89" s="9">
        <v>2014</v>
      </c>
      <c r="L89" s="9" t="s">
        <v>21</v>
      </c>
      <c r="M89" s="9">
        <v>2014</v>
      </c>
      <c r="N89" s="9" t="s">
        <v>22</v>
      </c>
      <c r="O89" s="9" t="s">
        <v>11</v>
      </c>
      <c r="P89" s="136" t="s">
        <v>182</v>
      </c>
      <c r="Q89" s="88"/>
      <c r="R89" s="88"/>
      <c r="S89" s="26" t="s">
        <v>86</v>
      </c>
      <c r="T89" s="9" t="s">
        <v>85</v>
      </c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35"/>
    </row>
    <row r="90" spans="1:34" ht="48" customHeight="1">
      <c r="A90" s="15" t="s">
        <v>11</v>
      </c>
      <c r="B90" s="141">
        <f aca="true" t="shared" si="2" ref="B90:B95">B89+1</f>
        <v>58</v>
      </c>
      <c r="C90" s="9">
        <v>1</v>
      </c>
      <c r="D90" s="20" t="s">
        <v>87</v>
      </c>
      <c r="E90" s="10" t="s">
        <v>18</v>
      </c>
      <c r="F90" s="10" t="s">
        <v>89</v>
      </c>
      <c r="G90" s="10" t="s">
        <v>89</v>
      </c>
      <c r="H90" s="10" t="s">
        <v>35</v>
      </c>
      <c r="I90" s="76">
        <v>420</v>
      </c>
      <c r="J90" s="115" t="s">
        <v>96</v>
      </c>
      <c r="K90" s="9">
        <v>2013</v>
      </c>
      <c r="L90" s="9" t="s">
        <v>22</v>
      </c>
      <c r="M90" s="9">
        <v>2014</v>
      </c>
      <c r="N90" s="9" t="s">
        <v>63</v>
      </c>
      <c r="O90" s="9" t="s">
        <v>11</v>
      </c>
      <c r="P90" s="88"/>
      <c r="Q90" s="88"/>
      <c r="R90" s="88"/>
      <c r="S90" s="26" t="s">
        <v>86</v>
      </c>
      <c r="T90" s="9" t="s">
        <v>85</v>
      </c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35"/>
    </row>
    <row r="91" spans="1:34" ht="42.75" customHeight="1">
      <c r="A91" s="15" t="s">
        <v>11</v>
      </c>
      <c r="B91" s="141">
        <f t="shared" si="2"/>
        <v>59</v>
      </c>
      <c r="C91" s="9">
        <v>1</v>
      </c>
      <c r="D91" s="4" t="s">
        <v>83</v>
      </c>
      <c r="E91" s="10" t="s">
        <v>18</v>
      </c>
      <c r="F91" s="9" t="s">
        <v>47</v>
      </c>
      <c r="G91" s="9" t="s">
        <v>46</v>
      </c>
      <c r="H91" s="9" t="s">
        <v>13</v>
      </c>
      <c r="I91" s="28">
        <v>220</v>
      </c>
      <c r="J91" s="115" t="s">
        <v>96</v>
      </c>
      <c r="K91" s="9">
        <v>2013</v>
      </c>
      <c r="L91" s="9" t="s">
        <v>107</v>
      </c>
      <c r="M91" s="9">
        <v>2013</v>
      </c>
      <c r="N91" s="9" t="s">
        <v>63</v>
      </c>
      <c r="O91" s="9" t="s">
        <v>11</v>
      </c>
      <c r="P91" s="122"/>
      <c r="Q91" s="101"/>
      <c r="R91" s="101"/>
      <c r="S91" s="26" t="s">
        <v>86</v>
      </c>
      <c r="T91" s="9" t="s">
        <v>85</v>
      </c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35"/>
    </row>
    <row r="92" spans="1:34" ht="63" customHeight="1">
      <c r="A92" s="15" t="s">
        <v>11</v>
      </c>
      <c r="B92" s="141">
        <f t="shared" si="2"/>
        <v>60</v>
      </c>
      <c r="C92" s="9">
        <v>1</v>
      </c>
      <c r="D92" s="20" t="s">
        <v>208</v>
      </c>
      <c r="E92" s="10" t="s">
        <v>213</v>
      </c>
      <c r="F92" s="9" t="s">
        <v>47</v>
      </c>
      <c r="G92" s="9" t="s">
        <v>47</v>
      </c>
      <c r="H92" s="9" t="s">
        <v>210</v>
      </c>
      <c r="I92" s="28">
        <v>237.288</v>
      </c>
      <c r="J92" s="115" t="s">
        <v>96</v>
      </c>
      <c r="K92" s="9">
        <v>2013</v>
      </c>
      <c r="L92" s="9" t="s">
        <v>47</v>
      </c>
      <c r="M92" s="9">
        <v>2013</v>
      </c>
      <c r="N92" s="9" t="s">
        <v>47</v>
      </c>
      <c r="O92" s="9" t="s">
        <v>11</v>
      </c>
      <c r="P92" s="88" t="s">
        <v>211</v>
      </c>
      <c r="Q92" s="101"/>
      <c r="R92" s="101"/>
      <c r="S92" s="26" t="s">
        <v>86</v>
      </c>
      <c r="T92" s="9" t="s">
        <v>85</v>
      </c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35"/>
    </row>
    <row r="93" spans="1:34" ht="112.5" customHeight="1">
      <c r="A93" s="15" t="s">
        <v>11</v>
      </c>
      <c r="B93" s="141">
        <f t="shared" si="2"/>
        <v>61</v>
      </c>
      <c r="C93" s="9">
        <v>1</v>
      </c>
      <c r="D93" s="20" t="s">
        <v>209</v>
      </c>
      <c r="E93" s="10" t="s">
        <v>18</v>
      </c>
      <c r="F93" s="9" t="s">
        <v>47</v>
      </c>
      <c r="G93" s="9" t="s">
        <v>47</v>
      </c>
      <c r="H93" s="9" t="s">
        <v>210</v>
      </c>
      <c r="I93" s="28">
        <v>180</v>
      </c>
      <c r="J93" s="115" t="s">
        <v>96</v>
      </c>
      <c r="K93" s="9">
        <v>2013</v>
      </c>
      <c r="L93" s="9" t="s">
        <v>47</v>
      </c>
      <c r="M93" s="9">
        <v>2013</v>
      </c>
      <c r="N93" s="9" t="s">
        <v>46</v>
      </c>
      <c r="O93" s="9" t="s">
        <v>11</v>
      </c>
      <c r="P93" s="88" t="s">
        <v>212</v>
      </c>
      <c r="Q93" s="101"/>
      <c r="R93" s="101"/>
      <c r="S93" s="26" t="s">
        <v>86</v>
      </c>
      <c r="T93" s="9" t="s">
        <v>85</v>
      </c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35"/>
    </row>
    <row r="94" spans="1:20" ht="42" customHeight="1">
      <c r="A94" s="15" t="s">
        <v>11</v>
      </c>
      <c r="B94" s="191">
        <v>63</v>
      </c>
      <c r="C94" s="9">
        <v>1</v>
      </c>
      <c r="D94" s="32" t="s">
        <v>191</v>
      </c>
      <c r="E94" s="69" t="s">
        <v>42</v>
      </c>
      <c r="F94" s="9" t="s">
        <v>32</v>
      </c>
      <c r="G94" s="118" t="s">
        <v>33</v>
      </c>
      <c r="H94" s="10" t="s">
        <v>12</v>
      </c>
      <c r="I94" s="68">
        <v>926.33</v>
      </c>
      <c r="J94" s="115" t="s">
        <v>96</v>
      </c>
      <c r="K94" s="9">
        <v>2013</v>
      </c>
      <c r="L94" s="9" t="s">
        <v>47</v>
      </c>
      <c r="M94" s="117">
        <v>2014</v>
      </c>
      <c r="N94" s="114" t="s">
        <v>33</v>
      </c>
      <c r="O94" s="9" t="s">
        <v>11</v>
      </c>
      <c r="P94" s="4" t="s">
        <v>188</v>
      </c>
      <c r="Q94" s="94"/>
      <c r="R94" s="94"/>
      <c r="S94" s="26" t="s">
        <v>86</v>
      </c>
      <c r="T94" s="9" t="s">
        <v>85</v>
      </c>
    </row>
    <row r="95" spans="1:20" ht="71.25" customHeight="1">
      <c r="A95" s="15" t="s">
        <v>11</v>
      </c>
      <c r="B95" s="141">
        <f t="shared" si="2"/>
        <v>64</v>
      </c>
      <c r="C95" s="9">
        <v>1</v>
      </c>
      <c r="D95" s="32" t="s">
        <v>190</v>
      </c>
      <c r="E95" s="69" t="s">
        <v>42</v>
      </c>
      <c r="F95" s="9" t="s">
        <v>32</v>
      </c>
      <c r="G95" s="118" t="s">
        <v>33</v>
      </c>
      <c r="H95" s="10" t="s">
        <v>12</v>
      </c>
      <c r="I95" s="68">
        <v>140</v>
      </c>
      <c r="J95" s="115" t="s">
        <v>96</v>
      </c>
      <c r="K95" s="9">
        <v>2013</v>
      </c>
      <c r="L95" s="9" t="s">
        <v>47</v>
      </c>
      <c r="M95" s="117">
        <v>2014</v>
      </c>
      <c r="N95" s="114" t="s">
        <v>33</v>
      </c>
      <c r="O95" s="9" t="s">
        <v>11</v>
      </c>
      <c r="P95" s="4" t="s">
        <v>188</v>
      </c>
      <c r="Q95" s="94"/>
      <c r="R95" s="94"/>
      <c r="S95" s="26" t="s">
        <v>86</v>
      </c>
      <c r="T95" s="9" t="s">
        <v>85</v>
      </c>
    </row>
    <row r="96" spans="1:20" ht="65.25" customHeight="1">
      <c r="A96" s="258" t="s">
        <v>11</v>
      </c>
      <c r="B96" s="259">
        <f>66</f>
        <v>66</v>
      </c>
      <c r="C96" s="260">
        <v>1</v>
      </c>
      <c r="D96" s="261" t="s">
        <v>93</v>
      </c>
      <c r="E96" s="9" t="s">
        <v>105</v>
      </c>
      <c r="F96" s="114" t="s">
        <v>21</v>
      </c>
      <c r="G96" s="114" t="s">
        <v>21</v>
      </c>
      <c r="H96" s="10" t="s">
        <v>12</v>
      </c>
      <c r="I96" s="262">
        <v>12195.5</v>
      </c>
      <c r="J96" s="116" t="s">
        <v>96</v>
      </c>
      <c r="K96" s="9">
        <v>2013</v>
      </c>
      <c r="L96" s="114" t="s">
        <v>21</v>
      </c>
      <c r="M96" s="9">
        <v>2013</v>
      </c>
      <c r="N96" s="10" t="s">
        <v>22</v>
      </c>
      <c r="O96" s="9" t="s">
        <v>11</v>
      </c>
      <c r="P96" s="263" t="s">
        <v>195</v>
      </c>
      <c r="Q96" s="147"/>
      <c r="R96" s="147"/>
      <c r="S96" s="26" t="s">
        <v>86</v>
      </c>
      <c r="T96" s="264"/>
    </row>
    <row r="97" spans="1:20" ht="18" customHeight="1">
      <c r="A97" s="249" t="s">
        <v>60</v>
      </c>
      <c r="B97" s="250"/>
      <c r="C97" s="250"/>
      <c r="D97" s="250"/>
      <c r="E97" s="55"/>
      <c r="F97" s="55"/>
      <c r="G97" s="55"/>
      <c r="H97" s="55"/>
      <c r="I97" s="65">
        <f>SUM(I89:I96)</f>
        <v>24876.718</v>
      </c>
      <c r="J97" s="106"/>
      <c r="K97" s="55"/>
      <c r="L97" s="55"/>
      <c r="M97" s="55"/>
      <c r="N97" s="55"/>
      <c r="O97" s="55"/>
      <c r="P97" s="55"/>
      <c r="Q97" s="55"/>
      <c r="R97" s="55"/>
      <c r="S97" s="55"/>
      <c r="T97" s="148"/>
    </row>
    <row r="98" spans="1:20" ht="21" customHeight="1">
      <c r="A98" s="63" t="s">
        <v>44</v>
      </c>
      <c r="B98" s="29"/>
      <c r="C98" s="29"/>
      <c r="D98" s="30"/>
      <c r="E98" s="29"/>
      <c r="F98" s="29"/>
      <c r="G98" s="29"/>
      <c r="H98" s="29"/>
      <c r="I98" s="66">
        <f>I97+I87+I78+I68+I45+I36</f>
        <v>313839.99600000004</v>
      </c>
      <c r="J98" s="107"/>
      <c r="K98" s="29"/>
      <c r="L98" s="29"/>
      <c r="M98" s="29"/>
      <c r="N98" s="29"/>
      <c r="O98" s="29"/>
      <c r="P98" s="102"/>
      <c r="Q98" s="102"/>
      <c r="R98" s="102"/>
      <c r="S98" s="102"/>
      <c r="T98" s="149"/>
    </row>
    <row r="99" spans="1:13" ht="24.75" customHeight="1">
      <c r="A99" s="252"/>
      <c r="B99" s="252"/>
      <c r="C99" s="252"/>
      <c r="D99" s="252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4:15" ht="15">
      <c r="D100" s="110"/>
      <c r="O100" s="34"/>
    </row>
    <row r="101" ht="15">
      <c r="I101" s="113"/>
    </row>
    <row r="102" spans="4:7" ht="15">
      <c r="D102" s="110"/>
      <c r="G102" s="34"/>
    </row>
    <row r="104" spans="14:15" ht="15">
      <c r="N104" s="253"/>
      <c r="O104" s="253"/>
    </row>
  </sheetData>
  <sheetProtection/>
  <autoFilter ref="A3:T98"/>
  <mergeCells count="49">
    <mergeCell ref="A87:D87"/>
    <mergeCell ref="A88:O88"/>
    <mergeCell ref="A97:D97"/>
    <mergeCell ref="A99:D99"/>
    <mergeCell ref="N104:O104"/>
    <mergeCell ref="A68:H68"/>
    <mergeCell ref="A69:P69"/>
    <mergeCell ref="A74:A75"/>
    <mergeCell ref="B74:B75"/>
    <mergeCell ref="A78:D78"/>
    <mergeCell ref="A79:P79"/>
    <mergeCell ref="A62:R62"/>
    <mergeCell ref="A64:H64"/>
    <mergeCell ref="K64:R64"/>
    <mergeCell ref="A65:R65"/>
    <mergeCell ref="A67:H67"/>
    <mergeCell ref="K67:R67"/>
    <mergeCell ref="A46:R46"/>
    <mergeCell ref="B48:B50"/>
    <mergeCell ref="AH49:AH53"/>
    <mergeCell ref="B52:B54"/>
    <mergeCell ref="K55:R55"/>
    <mergeCell ref="A61:H61"/>
    <mergeCell ref="K61:R61"/>
    <mergeCell ref="A35:H35"/>
    <mergeCell ref="K35:R35"/>
    <mergeCell ref="A36:D36"/>
    <mergeCell ref="K36:R36"/>
    <mergeCell ref="D37:R37"/>
    <mergeCell ref="A45:H45"/>
    <mergeCell ref="K45:R45"/>
    <mergeCell ref="K28:R28"/>
    <mergeCell ref="B29:B31"/>
    <mergeCell ref="E29:E31"/>
    <mergeCell ref="P29:P31"/>
    <mergeCell ref="B32:B34"/>
    <mergeCell ref="E32:E34"/>
    <mergeCell ref="P32:P34"/>
    <mergeCell ref="Y3:AG3"/>
    <mergeCell ref="A5:R5"/>
    <mergeCell ref="A6:P6"/>
    <mergeCell ref="A12:H12"/>
    <mergeCell ref="K12:R12"/>
    <mergeCell ref="A13:R13"/>
    <mergeCell ref="A1:P1"/>
    <mergeCell ref="A20:H20"/>
    <mergeCell ref="K20:R20"/>
    <mergeCell ref="A21:R21"/>
    <mergeCell ref="A28:H28"/>
  </mergeCells>
  <printOptions/>
  <pageMargins left="0.31" right="0.03937007874015748" top="0.7480314960629921" bottom="0.7480314960629921" header="0.31496062992125984" footer="0.31496062992125984"/>
  <pageSetup fitToHeight="0" fitToWidth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ЦНИИ НПКэнерго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morjievskaya</dc:creator>
  <cp:keywords/>
  <dc:description/>
  <cp:lastModifiedBy>Плаусова Татьяна Николаевна</cp:lastModifiedBy>
  <cp:lastPrinted>2013-02-22T09:23:50Z</cp:lastPrinted>
  <dcterms:created xsi:type="dcterms:W3CDTF">2010-04-26T11:55:19Z</dcterms:created>
  <dcterms:modified xsi:type="dcterms:W3CDTF">2013-08-29T05:56:32Z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0x010100CD6AAD522E865543927863243CCE6EFE</vt:lpwstr>
  </property>
</Properties>
</file>