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30" windowWidth="19035" windowHeight="7815" tabRatio="718" firstSheet="1" activeTab="1"/>
  </bookViews>
  <sheets>
    <sheet name="Справочник Вид продукции" sheetId="5" state="hidden" r:id="rId1"/>
    <sheet name="Приложение №2 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№2 План закупки'!$A$10:$BI$15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№2 План закупки'!$7:$10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A27" i="10" l="1"/>
  <c r="AB27" i="10" s="1"/>
  <c r="Q27" i="10"/>
  <c r="AK27" i="10"/>
  <c r="AB25" i="10" l="1"/>
  <c r="Q25" i="10"/>
  <c r="AK26" i="10" l="1"/>
  <c r="AB26" i="10"/>
  <c r="Q26" i="10"/>
  <c r="AK24" i="10" l="1"/>
  <c r="AA24" i="10"/>
  <c r="AB24" i="10" s="1"/>
  <c r="Q24" i="10"/>
  <c r="AK23" i="10"/>
  <c r="AA23" i="10"/>
  <c r="Q23" i="10"/>
  <c r="AB23" i="10" s="1"/>
  <c r="AK22" i="10"/>
  <c r="AB22" i="10"/>
  <c r="Q22" i="10"/>
  <c r="BA21" i="10"/>
  <c r="AK21" i="10"/>
  <c r="AB21" i="10"/>
  <c r="Q21" i="10"/>
  <c r="AB20" i="10" l="1"/>
  <c r="Q20" i="10"/>
  <c r="AB19" i="10"/>
  <c r="Q19" i="10"/>
  <c r="AA17" i="10" l="1"/>
  <c r="AB17" i="10" s="1"/>
  <c r="AA18" i="10"/>
  <c r="AB18" i="10" s="1"/>
  <c r="Q17" i="10"/>
  <c r="Q18" i="10"/>
  <c r="AA12" i="10" l="1"/>
  <c r="Q12" i="10"/>
  <c r="AB12" i="10" s="1"/>
  <c r="AA11" i="10"/>
  <c r="Q11" i="10"/>
  <c r="AB11" i="10" s="1"/>
  <c r="AA13" i="10" l="1"/>
  <c r="Q13" i="10"/>
  <c r="AB13" i="10" s="1"/>
  <c r="Q14" i="10" l="1"/>
  <c r="AA14" i="10"/>
  <c r="AB14" i="10" s="1"/>
  <c r="AA16" i="10" l="1"/>
  <c r="AB16" i="10" s="1"/>
  <c r="Q16" i="10"/>
  <c r="AA15" i="10"/>
  <c r="AB15" i="10" s="1"/>
  <c r="Q15" i="10"/>
  <c r="B15" i="10"/>
</calcChain>
</file>

<file path=xl/sharedStrings.xml><?xml version="1.0" encoding="utf-8"?>
<sst xmlns="http://schemas.openxmlformats.org/spreadsheetml/2006/main" count="940" uniqueCount="228">
  <si>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</si>
  <si>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</si>
  <si>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</si>
  <si>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</si>
  <si>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</si>
  <si>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</si>
  <si>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</si>
  <si>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</si>
  <si>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</si>
  <si>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</si>
  <si>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</si>
  <si>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</si>
  <si>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</si>
  <si>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</si>
  <si>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</si>
  <si>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</si>
  <si>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</si>
  <si>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</si>
  <si>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</si>
  <si>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</si>
  <si>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</si>
  <si>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</si>
  <si>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</si>
  <si>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</si>
  <si>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</si>
  <si>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</si>
  <si>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</si>
  <si>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</si>
  <si>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</si>
  <si>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</si>
  <si>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</si>
  <si>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</si>
  <si>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</si>
  <si>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</si>
  <si>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</si>
  <si>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</si>
  <si>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</si>
  <si>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</si>
  <si>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</si>
  <si>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</si>
  <si>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</si>
  <si>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</si>
  <si>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</si>
  <si>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</si>
  <si>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</si>
  <si>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</si>
  <si>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</si>
  <si>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</si>
  <si>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</si>
  <si>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</si>
  <si>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</si>
  <si>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</si>
  <si>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</si>
  <si>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</si>
  <si>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</si>
  <si>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</si>
  <si>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</si>
  <si>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</si>
  <si>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</si>
  <si>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</si>
  <si>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</si>
  <si>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</si>
  <si>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</si>
  <si>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</si>
  <si>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</si>
  <si>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</si>
  <si>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</si>
  <si>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</si>
  <si>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</si>
  <si>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</si>
  <si>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</si>
  <si>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</si>
  <si>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</si>
  <si>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</si>
  <si>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</si>
  <si>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</si>
  <si>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</si>
  <si>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Открытый запрос предложений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</si>
  <si>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</si>
  <si>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</si>
  <si>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</si>
  <si>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</si>
  <si>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</si>
  <si>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</si>
  <si>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г. Москва</t>
  </si>
  <si>
    <t>себестоимость</t>
  </si>
  <si>
    <t>нет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</si>
  <si>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</si>
  <si>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</si>
  <si>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</si>
  <si>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 xml:space="preserve">АО "НИЦ ЕЭС" </t>
  </si>
  <si>
    <t>АО "НИЦ ЕЭС"</t>
  </si>
  <si>
    <t>Сибирский филиал</t>
  </si>
  <si>
    <t>г. Красноярск</t>
  </si>
  <si>
    <t>г. Томск</t>
  </si>
  <si>
    <t>Южный филиал</t>
  </si>
  <si>
    <t>г. Ростов-на-Дону</t>
  </si>
  <si>
    <t>г. Волгоград</t>
  </si>
  <si>
    <t>г. Краснодар</t>
  </si>
  <si>
    <t>03401000000</t>
  </si>
  <si>
    <t>Код по ОКВЭД2</t>
  </si>
  <si>
    <t>Код по ОКПД2</t>
  </si>
  <si>
    <t>80.1</t>
  </si>
  <si>
    <t>анализ рынка</t>
  </si>
  <si>
    <t>Февраль 
2017</t>
  </si>
  <si>
    <t>2017-2018</t>
  </si>
  <si>
    <t>Служба гл. инженера</t>
  </si>
  <si>
    <t>20.09.01.</t>
  </si>
  <si>
    <t>В соответствии с ТЗ</t>
  </si>
  <si>
    <t>Январь
 2018</t>
  </si>
  <si>
    <t xml:space="preserve">Оказание услуг по охране объектов по адресу: 
- г. Ростов-на-Дону, улица Литвинова, д. 4, 
- г. Ростов-на-Дону, проспект Буденновский, д. 2.             </t>
  </si>
  <si>
    <t>Охрана</t>
  </si>
  <si>
    <t>Расходы  по договорам на физическую охрану</t>
  </si>
  <si>
    <t>Октябрь
2017</t>
  </si>
  <si>
    <t>единица</t>
  </si>
  <si>
    <t>Нет</t>
  </si>
  <si>
    <t>Оказание услуг по охране объекта по адресу: г. Волгоград, ул. Академическая, д.22.</t>
  </si>
  <si>
    <t>Март
2017</t>
  </si>
  <si>
    <t>Апрель
2017</t>
  </si>
  <si>
    <t>2017
2018</t>
  </si>
  <si>
    <t>Оказание услуг по охране объекта по адресу: г. Краснодар, ул. Старокубанская, 
д. 116.</t>
  </si>
  <si>
    <t>Июнь
2017</t>
  </si>
  <si>
    <t>Июнь
2018</t>
  </si>
  <si>
    <t>Ноябрь 
2017</t>
  </si>
  <si>
    <t>Декабрь
 2017</t>
  </si>
  <si>
    <t>Декабрь 
2018</t>
  </si>
  <si>
    <t>Март
 2018</t>
  </si>
  <si>
    <t>43.3</t>
  </si>
  <si>
    <t xml:space="preserve">Ремонт помещения №41 3-его этажа и №15,16 6-ого этажа (в соответствие с поэтажным планом) здания по адресу: г. Томск, пр. Кирова, 36 </t>
  </si>
  <si>
    <t>СМР</t>
  </si>
  <si>
    <t>20.10.01</t>
  </si>
  <si>
    <t>Затраты на ремонт</t>
  </si>
  <si>
    <t>Смета</t>
  </si>
  <si>
    <t>Март 
2017</t>
  </si>
  <si>
    <t>Апрель 2017</t>
  </si>
  <si>
    <t>642</t>
  </si>
  <si>
    <t>1</t>
  </si>
  <si>
    <t>Май 2017</t>
  </si>
  <si>
    <t>Июнь 2017</t>
  </si>
  <si>
    <t>Корректировка Плана закупки АО "НИЦ ЕЭС"  на 2017 год.</t>
  </si>
  <si>
    <t>Техническая дирекция</t>
  </si>
  <si>
    <t>43.11</t>
  </si>
  <si>
    <t>43.11.10</t>
  </si>
  <si>
    <t>Прочие расходы</t>
  </si>
  <si>
    <t>91.02</t>
  </si>
  <si>
    <t>Коммерческие предложения</t>
  </si>
  <si>
    <t>Март 2017</t>
  </si>
  <si>
    <t>52.10</t>
  </si>
  <si>
    <t>Апрель  2017</t>
  </si>
  <si>
    <t>Март 2018</t>
  </si>
  <si>
    <t>2017 - 2018</t>
  </si>
  <si>
    <t>Сибирский филиал; Южный филиал</t>
  </si>
  <si>
    <t>Коммерческая дирекция</t>
  </si>
  <si>
    <t>70.31.2</t>
  </si>
  <si>
    <t>7020000 </t>
  </si>
  <si>
    <t xml:space="preserve">услуги </t>
  </si>
  <si>
    <t>коммерческие расходы</t>
  </si>
  <si>
    <t>44.18.01</t>
  </si>
  <si>
    <t>Прочие услуги сторонних организаций</t>
  </si>
  <si>
    <t>февраль
2017</t>
  </si>
  <si>
    <t>март
2017</t>
  </si>
  <si>
    <t>В соответствии с техническим заданием</t>
  </si>
  <si>
    <t>апрель
2017</t>
  </si>
  <si>
    <t>декабрь
2017</t>
  </si>
  <si>
    <t xml:space="preserve">2017
</t>
  </si>
  <si>
    <t>Дирекция корпоративного управления и правового обеспечения</t>
  </si>
  <si>
    <t>47.41</t>
  </si>
  <si>
    <t>Оказание услуг на информационное обслуживание Консультант +</t>
  </si>
  <si>
    <t>управленческие расходы</t>
  </si>
  <si>
    <t>26.16.01</t>
  </si>
  <si>
    <t>Расходы на информационное обслуживание, консультационные и юридические услуги (в части юридических услуг)</t>
  </si>
  <si>
    <t>Оказание услуг на информационное обслуживание  Консультант +</t>
  </si>
  <si>
    <t>Отдел информационных технологий</t>
  </si>
  <si>
    <t xml:space="preserve">Оказание услуг на информационное обслуживание Консультант + </t>
  </si>
  <si>
    <t>IT услуги</t>
  </si>
  <si>
    <t>Февраль 2018</t>
  </si>
  <si>
    <t>Исключить из Плана закупки 2017</t>
  </si>
  <si>
    <t xml:space="preserve">Включить в План закупки 2017 </t>
  </si>
  <si>
    <t>Включить в План закупки 2017</t>
  </si>
  <si>
    <t>Оказание услуг на информационное обслуживание Консультант + для нужд Сибирского филиала</t>
  </si>
  <si>
    <t>Дирекция эксплуатации и организации ремонтно-строительных работ</t>
  </si>
  <si>
    <t>43.22</t>
  </si>
  <si>
    <t>43.22.1</t>
  </si>
  <si>
    <t xml:space="preserve">прибыль/            амортизация </t>
  </si>
  <si>
    <t>08.03</t>
  </si>
  <si>
    <t>Техническое перевооружение и реконструкция зданий, сооружений, оборудования</t>
  </si>
  <si>
    <t>Не требуется</t>
  </si>
  <si>
    <t>2 676,43</t>
  </si>
  <si>
    <t>43.29</t>
  </si>
  <si>
    <t>Ремонт санузлов (4 шт.) на 1,2,4,8 этажах в здании по адресу: г. Москва, Семёновская наб., д. 2/1, стр.1</t>
  </si>
  <si>
    <t>2017</t>
  </si>
  <si>
    <t>Устройство системы вентиляции санузлов в нежилых помещениях принадлежащих АО «НИЦ ЕЭС» на праве собственности в здании по адресу: г. Москва, Семёновская наб., д. 2/1, стр.1.</t>
  </si>
  <si>
    <t>Изменение наименования Лота № 1</t>
  </si>
  <si>
    <t>Ремонтные работы по приведению помещений здания в соответствие с Правилами Противопожарного Режима РФ в здании по адресу: 
г. Москва, Волоколамское ш., д.2.</t>
  </si>
  <si>
    <t>43.2</t>
  </si>
  <si>
    <t xml:space="preserve">Ремонт кровли, укрепление фундамента здания по адресу: г. Самара, ул. Авроры, д. 148 (литеры Б, Б1). </t>
  </si>
  <si>
    <t>20.10.01 (было утв. 20.10.02)</t>
  </si>
  <si>
    <t>затраты на ремонт</t>
  </si>
  <si>
    <r>
      <rPr>
        <sz val="13"/>
        <color rgb="FFFF0000"/>
        <rFont val="Times New Roman"/>
        <family val="1"/>
        <charset val="204"/>
      </rPr>
      <t xml:space="preserve">
 </t>
    </r>
    <r>
      <rPr>
        <sz val="13"/>
        <color theme="1"/>
        <rFont val="Times New Roman"/>
        <family val="1"/>
        <charset val="204"/>
      </rPr>
      <t>смета</t>
    </r>
  </si>
  <si>
    <t>_</t>
  </si>
  <si>
    <t>г. Самара</t>
  </si>
  <si>
    <t>Май
2017</t>
  </si>
  <si>
    <t>Сентябрь          
2017</t>
  </si>
  <si>
    <t>Изменение наименования Лота</t>
  </si>
  <si>
    <t>Декабрь
2017</t>
  </si>
  <si>
    <t>Отдел безопасности</t>
  </si>
  <si>
    <t>80.10</t>
  </si>
  <si>
    <t>Услуги по охране объектов по адресам: г.Тула, Тимирязева, 99 Лит.А  и г. Тула, Тимирязева, 101б</t>
  </si>
  <si>
    <t>услуги</t>
  </si>
  <si>
    <t>20.09</t>
  </si>
  <si>
    <t>Расходы на охрану</t>
  </si>
  <si>
    <t>Ноябрь
2017</t>
  </si>
  <si>
    <t>г. Санкт-Петербург</t>
  </si>
  <si>
    <t>Февраль 2017</t>
  </si>
  <si>
    <t>Январь 2018</t>
  </si>
  <si>
    <t xml:space="preserve">
93401000000
03401000000
25401000000
</t>
  </si>
  <si>
    <t xml:space="preserve">
г. Кызыл
 Ростовская обл.
г. Иркутск</t>
  </si>
  <si>
    <t>АО "НИЦ ЕЭС</t>
  </si>
  <si>
    <t>68.31.52</t>
  </si>
  <si>
    <t>68.31.16</t>
  </si>
  <si>
    <t xml:space="preserve">Оказание услуг оценщиков для целей снижения кадастровой стоимости объектов недвижимости АО "НИЦ ЕЭС" </t>
  </si>
  <si>
    <t>Единица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</si>
  <si>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"НИЦ ЕЭС", расположенного по адресам: Республика Тыва, город Кызыл, Заводская улица, д. 2 «а», Ростовская обл., Мясниковский район, с. Чалтырь, ул. 50 лет Победы, дом 48 и Иркутская область. г.Иркутск, ул. Помяловского, д. 1.</t>
  </si>
  <si>
    <t>Уменьшение планируемой (предельной) цены закупки</t>
  </si>
  <si>
    <t>Оказание услуг на информационное обслуживание Консультант + для нужд АО "НИЦ ЕЭС" (г.Москва)</t>
  </si>
  <si>
    <t>Оказание услуг по ответственному хранению части дополнительной временной декоративной рамки электронно-световой рекламной конструкции – медиафасада, в т.ч. погрузке, доставке до места складирования и выгрузке.</t>
  </si>
  <si>
    <t>Демонтаж временной декоративной рамки электронно-световой рекламной конструкции – медиафасада, на фасаде здания по адресу г. Москва, Волоколамское ш., д. 2.</t>
  </si>
  <si>
    <t>Март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</si>
</sst>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&quot;$&quot;#,##0.00_);\(&quot;$&quot;#,##0.00\)"/>
    <numFmt numFmtId="186" formatCode="&quot;error&quot;;&quot;error&quot;;&quot;OK&quot;;&quot;  &quot;@"/>
    <numFmt numFmtId="187" formatCode="dd\ mmm\ yyyy_);;;&quot;  &quot;@"/>
    <numFmt numFmtId="188" formatCode="#,##0.0000_);\(#,##0.0000\);&quot;- &quot;;&quot;  &quot;@"/>
    <numFmt numFmtId="189" formatCode=";;&quot;zero&quot;;&quot;  &quot;@"/>
    <numFmt numFmtId="190" formatCode="#,##0.0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20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 Cyr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2"/>
      <charset val="204"/>
    </font>
    <font>
      <sz val="13"/>
      <color rgb="FFFF0000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5" fontId="88" fillId="0" borderId="37"/>
    <xf numFmtId="185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6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7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88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89" fontId="8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</cellStyleXfs>
  <cellXfs count="106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4" fontId="0" fillId="0" borderId="0" xfId="0" applyNumberFormat="1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49" fontId="84" fillId="0" borderId="0" xfId="59049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Alignment="1"/>
    <xf numFmtId="2" fontId="94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4" fillId="0" borderId="1" xfId="29106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6" fillId="0" borderId="0" xfId="0" applyFont="1" applyAlignment="1">
      <alignment horizontal="right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7" fillId="0" borderId="0" xfId="0" applyFont="1" applyAlignment="1">
      <alignment horizontal="left"/>
    </xf>
    <xf numFmtId="0" fontId="98" fillId="0" borderId="0" xfId="0" applyFont="1" applyAlignment="1">
      <alignment horizontal="right"/>
    </xf>
    <xf numFmtId="0" fontId="98" fillId="0" borderId="0" xfId="0" applyFont="1" applyFill="1"/>
    <xf numFmtId="0" fontId="98" fillId="0" borderId="0" xfId="0" applyFont="1" applyAlignment="1">
      <alignment horizontal="right" vertical="top"/>
    </xf>
    <xf numFmtId="0" fontId="99" fillId="0" borderId="0" xfId="0" applyFont="1" applyAlignment="1">
      <alignment horizontal="right"/>
    </xf>
    <xf numFmtId="0" fontId="94" fillId="0" borderId="34" xfId="0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/>
    </xf>
    <xf numFmtId="0" fontId="94" fillId="0" borderId="1" xfId="0" applyFont="1" applyFill="1" applyBorder="1" applyAlignment="1" applyProtection="1">
      <alignment horizontal="center" vertical="center" wrapText="1"/>
      <protection locked="0"/>
    </xf>
    <xf numFmtId="0" fontId="94" fillId="0" borderId="1" xfId="0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49" fontId="94" fillId="0" borderId="34" xfId="0" applyNumberFormat="1" applyFont="1" applyFill="1" applyBorder="1" applyAlignment="1">
      <alignment horizontal="center" vertical="center" wrapText="1"/>
    </xf>
    <xf numFmtId="0" fontId="100" fillId="0" borderId="1" xfId="0" applyFont="1" applyFill="1" applyBorder="1" applyAlignment="1">
      <alignment horizontal="center" vertical="center" wrapText="1"/>
    </xf>
    <xf numFmtId="0" fontId="94" fillId="0" borderId="1" xfId="13788" applyFont="1" applyFill="1" applyBorder="1" applyAlignment="1">
      <alignment horizontal="left" vertical="center" wrapText="1"/>
    </xf>
    <xf numFmtId="0" fontId="100" fillId="0" borderId="1" xfId="0" applyFont="1" applyFill="1" applyBorder="1" applyAlignment="1">
      <alignment horizontal="center" vertical="center"/>
    </xf>
    <xf numFmtId="4" fontId="100" fillId="0" borderId="1" xfId="0" applyNumberFormat="1" applyFont="1" applyFill="1" applyBorder="1" applyAlignment="1">
      <alignment horizontal="center" vertical="center" wrapText="1"/>
    </xf>
    <xf numFmtId="0" fontId="94" fillId="0" borderId="1" xfId="60521" applyFont="1" applyFill="1" applyBorder="1" applyAlignment="1" applyProtection="1">
      <alignment horizontal="left" vertical="center" wrapText="1"/>
    </xf>
    <xf numFmtId="0" fontId="94" fillId="0" borderId="1" xfId="0" applyFont="1" applyFill="1" applyBorder="1" applyAlignment="1">
      <alignment horizontal="left" vertical="center" wrapText="1"/>
    </xf>
    <xf numFmtId="190" fontId="94" fillId="0" borderId="1" xfId="60522" applyNumberFormat="1" applyFont="1" applyFill="1" applyBorder="1" applyAlignment="1" applyProtection="1">
      <alignment horizontal="left" vertical="center" wrapText="1"/>
      <protection locked="0"/>
    </xf>
    <xf numFmtId="190" fontId="94" fillId="0" borderId="1" xfId="60522" applyNumberFormat="1" applyFont="1" applyFill="1" applyBorder="1" applyAlignment="1" applyProtection="1">
      <alignment horizontal="center" vertical="center" wrapText="1"/>
      <protection locked="0"/>
    </xf>
    <xf numFmtId="190" fontId="100" fillId="0" borderId="1" xfId="0" applyNumberFormat="1" applyFont="1" applyFill="1" applyBorder="1" applyAlignment="1">
      <alignment horizontal="center" vertical="center" wrapText="1"/>
    </xf>
    <xf numFmtId="0" fontId="100" fillId="0" borderId="34" xfId="0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vertical="center" wrapText="1"/>
    </xf>
    <xf numFmtId="0" fontId="102" fillId="0" borderId="1" xfId="0" applyFont="1" applyFill="1" applyBorder="1" applyAlignment="1">
      <alignment horizontal="center" vertical="center"/>
    </xf>
    <xf numFmtId="49" fontId="100" fillId="0" borderId="1" xfId="0" applyNumberFormat="1" applyFont="1" applyFill="1" applyBorder="1" applyAlignment="1">
      <alignment horizontal="center" vertical="center"/>
    </xf>
    <xf numFmtId="0" fontId="100" fillId="0" borderId="1" xfId="0" applyFont="1" applyFill="1" applyBorder="1" applyAlignment="1">
      <alignment vertical="center" wrapText="1"/>
    </xf>
    <xf numFmtId="2" fontId="94" fillId="0" borderId="1" xfId="0" applyNumberFormat="1" applyFont="1" applyFill="1" applyBorder="1" applyAlignment="1">
      <alignment horizontal="center" vertical="center" wrapText="1"/>
    </xf>
    <xf numFmtId="4" fontId="100" fillId="0" borderId="1" xfId="0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94" fillId="0" borderId="1" xfId="0" applyFont="1" applyFill="1" applyBorder="1" applyAlignment="1" applyProtection="1">
      <alignment horizontal="left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0" fontId="94" fillId="0" borderId="1" xfId="0" applyNumberFormat="1" applyFont="1" applyFill="1" applyBorder="1" applyAlignment="1">
      <alignment horizontal="center" vertical="center" wrapText="1"/>
    </xf>
    <xf numFmtId="0" fontId="94" fillId="0" borderId="34" xfId="0" applyNumberFormat="1" applyFont="1" applyFill="1" applyBorder="1" applyAlignment="1">
      <alignment horizontal="center" vertical="center" wrapText="1"/>
    </xf>
    <xf numFmtId="0" fontId="94" fillId="0" borderId="34" xfId="0" applyNumberFormat="1" applyFont="1" applyFill="1" applyBorder="1" applyAlignment="1">
      <alignment horizontal="left" vertical="center" wrapText="1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4" fillId="0" borderId="1" xfId="0" applyNumberFormat="1" applyFont="1" applyFill="1" applyBorder="1" applyAlignment="1">
      <alignment horizontal="center" vertical="center"/>
    </xf>
    <xf numFmtId="49" fontId="94" fillId="0" borderId="32" xfId="0" applyNumberFormat="1" applyFont="1" applyFill="1" applyBorder="1" applyAlignment="1">
      <alignment horizontal="center" vertical="center" wrapText="1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00" fillId="0" borderId="31" xfId="0" applyFont="1" applyFill="1" applyBorder="1" applyAlignment="1">
      <alignment horizontal="center" vertical="center"/>
    </xf>
    <xf numFmtId="0" fontId="94" fillId="0" borderId="31" xfId="0" applyFont="1" applyFill="1" applyBorder="1" applyAlignment="1">
      <alignment horizontal="center" vertical="center" wrapText="1"/>
    </xf>
    <xf numFmtId="0" fontId="94" fillId="0" borderId="31" xfId="0" applyFont="1" applyFill="1" applyBorder="1" applyAlignment="1" applyProtection="1">
      <alignment horizontal="left" vertical="center" wrapText="1"/>
      <protection locked="0"/>
    </xf>
    <xf numFmtId="0" fontId="94" fillId="0" borderId="32" xfId="0" applyFont="1" applyFill="1" applyBorder="1" applyAlignment="1" applyProtection="1">
      <alignment horizontal="left" vertical="center" wrapText="1"/>
      <protection locked="0"/>
    </xf>
    <xf numFmtId="3" fontId="94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94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9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4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34" xfId="0" applyFont="1" applyFill="1" applyBorder="1" applyAlignment="1" applyProtection="1">
      <alignment horizontal="center" vertical="center" wrapText="1"/>
      <protection locked="0"/>
    </xf>
    <xf numFmtId="0" fontId="94" fillId="0" borderId="35" xfId="0" applyFont="1" applyFill="1" applyBorder="1" applyAlignment="1" applyProtection="1">
      <alignment horizontal="center" vertical="center" wrapText="1"/>
      <protection locked="0"/>
    </xf>
    <xf numFmtId="0" fontId="94" fillId="0" borderId="36" xfId="0" applyFont="1" applyFill="1" applyBorder="1" applyAlignment="1" applyProtection="1">
      <alignment horizontal="center" vertical="center" wrapText="1"/>
      <protection locked="0"/>
    </xf>
    <xf numFmtId="184" fontId="94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94" fillId="0" borderId="32" xfId="28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31" xfId="0" applyNumberFormat="1" applyFont="1" applyFill="1" applyBorder="1" applyAlignment="1">
      <alignment horizontal="center" vertical="center" wrapText="1"/>
    </xf>
    <xf numFmtId="49" fontId="94" fillId="0" borderId="32" xfId="0" applyNumberFormat="1" applyFont="1" applyFill="1" applyBorder="1" applyAlignment="1">
      <alignment horizontal="center" vertical="center" wrapText="1"/>
    </xf>
    <xf numFmtId="18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4" fillId="0" borderId="31" xfId="13788" applyFont="1" applyFill="1" applyBorder="1" applyAlignment="1">
      <alignment horizontal="left" vertical="center" wrapText="1"/>
    </xf>
    <xf numFmtId="0" fontId="94" fillId="0" borderId="32" xfId="13788" applyFont="1" applyFill="1" applyBorder="1" applyAlignment="1">
      <alignment horizontal="left" vertical="center" wrapText="1"/>
    </xf>
    <xf numFmtId="4" fontId="101" fillId="0" borderId="1" xfId="0" applyNumberFormat="1" applyFont="1" applyFill="1" applyBorder="1" applyAlignment="1" applyProtection="1">
      <alignment horizontal="center" vertical="center"/>
    </xf>
    <xf numFmtId="49" fontId="100" fillId="0" borderId="1" xfId="0" applyNumberFormat="1" applyFont="1" applyFill="1" applyBorder="1" applyAlignment="1">
      <alignment horizontal="center" vertical="center" wrapText="1"/>
    </xf>
    <xf numFmtId="0" fontId="100" fillId="0" borderId="31" xfId="0" applyFont="1" applyFill="1" applyBorder="1" applyAlignment="1">
      <alignment horizontal="center" vertical="center" wrapText="1"/>
    </xf>
    <xf numFmtId="0" fontId="100" fillId="0" borderId="32" xfId="0" applyFont="1" applyFill="1" applyBorder="1" applyAlignment="1">
      <alignment horizontal="center" vertical="center" wrapText="1"/>
    </xf>
    <xf numFmtId="0" fontId="100" fillId="0" borderId="32" xfId="0" applyFont="1" applyFill="1" applyBorder="1" applyAlignment="1">
      <alignment horizontal="center" vertical="center"/>
    </xf>
    <xf numFmtId="4" fontId="94" fillId="0" borderId="1" xfId="0" applyNumberFormat="1" applyFont="1" applyFill="1" applyBorder="1" applyAlignment="1">
      <alignment horizontal="center" vertical="center"/>
    </xf>
    <xf numFmtId="0" fontId="100" fillId="0" borderId="32" xfId="0" applyFont="1" applyFill="1" applyBorder="1" applyAlignment="1">
      <alignment horizontal="center" vertical="center"/>
    </xf>
    <xf numFmtId="49" fontId="100" fillId="0" borderId="1" xfId="0" applyNumberFormat="1" applyFont="1" applyFill="1" applyBorder="1" applyAlignment="1">
      <alignment horizontal="left" vertical="center" wrapText="1"/>
    </xf>
    <xf numFmtId="0" fontId="103" fillId="0" borderId="1" xfId="0" applyFont="1" applyFill="1" applyBorder="1" applyAlignment="1">
      <alignment horizontal="center" vertical="center"/>
    </xf>
    <xf numFmtId="0" fontId="100" fillId="0" borderId="1" xfId="0" applyNumberFormat="1" applyFont="1" applyFill="1" applyBorder="1" applyAlignment="1">
      <alignment horizontal="center" vertical="center"/>
    </xf>
    <xf numFmtId="0" fontId="100" fillId="0" borderId="1" xfId="0" applyNumberFormat="1" applyFont="1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49" fontId="94" fillId="0" borderId="1" xfId="59049" applyNumberFormat="1" applyFont="1" applyFill="1" applyBorder="1" applyAlignment="1">
      <alignment horizontal="center" vertical="center" wrapText="1"/>
    </xf>
    <xf numFmtId="0" fontId="94" fillId="0" borderId="1" xfId="60521" applyFont="1" applyFill="1" applyBorder="1" applyAlignment="1" applyProtection="1">
      <alignment horizontal="center" vertical="center" wrapText="1"/>
    </xf>
    <xf numFmtId="16" fontId="94" fillId="0" borderId="1" xfId="60372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/>
    </xf>
    <xf numFmtId="190" fontId="94" fillId="0" borderId="1" xfId="60522" applyNumberFormat="1" applyFont="1" applyFill="1" applyBorder="1" applyAlignment="1" applyProtection="1">
      <alignment vertical="center" wrapText="1"/>
    </xf>
    <xf numFmtId="0" fontId="102" fillId="0" borderId="34" xfId="0" applyFont="1" applyFill="1" applyBorder="1" applyAlignment="1">
      <alignment horizontal="center" vertical="center"/>
    </xf>
  </cellXfs>
  <cellStyles count="60523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521"/>
    <cellStyle name="Обычный_форма № 1" xfId="60522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FF99CC"/>
      <color rgb="FFFF80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"/>
  <sheetViews>
    <sheetView tabSelected="1" zoomScale="60" zoomScaleNormal="60" workbookViewId="0">
      <pane xSplit="9" ySplit="10" topLeftCell="P11" activePane="bottomRight" state="frozen"/>
      <selection pane="topRight" activeCell="J1" sqref="J1"/>
      <selection pane="bottomLeft" activeCell="A13" sqref="A13"/>
      <selection pane="bottomRight" activeCell="AT17" sqref="AT17"/>
    </sheetView>
  </sheetViews>
  <sheetFormatPr defaultRowHeight="15" outlineLevelCol="1"/>
  <cols>
    <col min="1" max="1" width="8.42578125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3.28515625" customWidth="1" collapsed="1"/>
    <col min="17" max="17" width="13.5703125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13.710937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45.28515625" customWidth="1" collapsed="1"/>
  </cols>
  <sheetData>
    <row r="1" spans="1:82" s="4" customFormat="1" ht="15.75">
      <c r="AC1" s="6"/>
      <c r="BD1" s="17"/>
      <c r="BE1" s="17"/>
      <c r="BF1" s="17"/>
      <c r="BG1" s="17"/>
      <c r="BH1" s="17"/>
      <c r="BJ1" s="13"/>
      <c r="BK1" s="13"/>
      <c r="BL1" s="13"/>
      <c r="BM1" s="13"/>
      <c r="BN1" s="7"/>
      <c r="BO1" s="7"/>
      <c r="BP1" s="7"/>
      <c r="BQ1" s="7"/>
      <c r="BR1" s="15"/>
      <c r="BS1" s="8"/>
      <c r="BT1" s="8"/>
      <c r="BU1" s="8"/>
      <c r="BV1" s="9"/>
      <c r="BW1" s="8"/>
      <c r="BX1" s="8"/>
      <c r="BY1" s="8"/>
    </row>
    <row r="2" spans="1:82" s="4" customFormat="1" ht="27.75">
      <c r="AC2" s="6"/>
      <c r="BE2" s="10"/>
      <c r="BF2" s="10"/>
      <c r="BG2" s="11"/>
      <c r="BH2" s="11"/>
      <c r="BI2" s="24"/>
      <c r="BJ2" s="11"/>
      <c r="BK2" s="11"/>
      <c r="BL2" s="11"/>
      <c r="BM2" s="11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</row>
    <row r="3" spans="1:82" ht="27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17"/>
      <c r="BE3" s="17"/>
      <c r="BF3" s="17"/>
      <c r="BG3" s="17"/>
      <c r="BH3" s="17"/>
      <c r="BI3" s="25"/>
      <c r="BJ3" s="14"/>
      <c r="BK3" s="14"/>
      <c r="BL3" s="14"/>
      <c r="BM3" s="14"/>
      <c r="BN3" s="12"/>
      <c r="BO3" s="12"/>
      <c r="BP3" s="12"/>
      <c r="BQ3" s="12"/>
      <c r="BR3" s="16"/>
      <c r="BS3" s="12"/>
      <c r="BT3" s="12"/>
      <c r="BU3" s="12"/>
      <c r="BV3" s="12"/>
      <c r="BW3" s="12"/>
      <c r="BX3" s="12"/>
      <c r="BY3" s="12"/>
    </row>
    <row r="4" spans="1:82" ht="27.75">
      <c r="A4" s="23" t="s">
        <v>139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26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</row>
    <row r="5" spans="1:82" s="2" customFormat="1" ht="27.75">
      <c r="BI5" s="27"/>
    </row>
    <row r="6" spans="1:82" s="2" customFormat="1" ht="26.25">
      <c r="BI6" s="21"/>
    </row>
    <row r="7" spans="1:82" s="3" customFormat="1" ht="42" customHeight="1">
      <c r="A7" s="66" t="s">
        <v>36</v>
      </c>
      <c r="B7" s="66" t="s">
        <v>18</v>
      </c>
      <c r="C7" s="66" t="s">
        <v>20</v>
      </c>
      <c r="D7" s="66"/>
      <c r="E7" s="66"/>
      <c r="F7" s="66" t="s">
        <v>100</v>
      </c>
      <c r="G7" s="66" t="s">
        <v>101</v>
      </c>
      <c r="H7" s="66" t="s">
        <v>21</v>
      </c>
      <c r="I7" s="66" t="s">
        <v>22</v>
      </c>
      <c r="J7" s="66" t="s">
        <v>41</v>
      </c>
      <c r="K7" s="66" t="s">
        <v>42</v>
      </c>
      <c r="L7" s="66" t="s">
        <v>52</v>
      </c>
      <c r="M7" s="59" t="s">
        <v>53</v>
      </c>
      <c r="N7" s="66" t="s">
        <v>54</v>
      </c>
      <c r="O7" s="66" t="s">
        <v>55</v>
      </c>
      <c r="P7" s="66" t="s">
        <v>48</v>
      </c>
      <c r="Q7" s="66"/>
      <c r="R7" s="66" t="s">
        <v>45</v>
      </c>
      <c r="S7" s="66"/>
      <c r="T7" s="66"/>
      <c r="U7" s="66"/>
      <c r="V7" s="66"/>
      <c r="W7" s="66"/>
      <c r="X7" s="66"/>
      <c r="Y7" s="66"/>
      <c r="Z7" s="66"/>
      <c r="AA7" s="67" t="s">
        <v>56</v>
      </c>
      <c r="AB7" s="67"/>
      <c r="AC7" s="66" t="s">
        <v>43</v>
      </c>
      <c r="AD7" s="66" t="s">
        <v>0</v>
      </c>
      <c r="AE7" s="66"/>
      <c r="AF7" s="66"/>
      <c r="AG7" s="66"/>
      <c r="AH7" s="66"/>
      <c r="AI7" s="66" t="s">
        <v>87</v>
      </c>
      <c r="AJ7" s="66"/>
      <c r="AK7" s="66" t="s">
        <v>37</v>
      </c>
      <c r="AL7" s="66"/>
      <c r="AM7" s="66"/>
      <c r="AN7" s="66"/>
      <c r="AO7" s="66"/>
      <c r="AP7" s="66"/>
      <c r="AQ7" s="66"/>
      <c r="AR7" s="66"/>
      <c r="AS7" s="66"/>
      <c r="AT7" s="66"/>
      <c r="AU7" s="66" t="s">
        <v>19</v>
      </c>
      <c r="AV7" s="66" t="s">
        <v>57</v>
      </c>
      <c r="AW7" s="66" t="s">
        <v>58</v>
      </c>
      <c r="AX7" s="66" t="s">
        <v>59</v>
      </c>
      <c r="AY7" s="72" t="s">
        <v>60</v>
      </c>
      <c r="AZ7" s="73"/>
      <c r="BA7" s="73"/>
      <c r="BB7" s="73"/>
      <c r="BC7" s="73"/>
      <c r="BD7" s="73"/>
      <c r="BE7" s="73"/>
      <c r="BF7" s="73"/>
      <c r="BG7" s="73"/>
      <c r="BH7" s="74"/>
      <c r="BI7" s="59" t="s">
        <v>50</v>
      </c>
    </row>
    <row r="8" spans="1:82" s="3" customFormat="1" ht="65.25" customHeight="1">
      <c r="A8" s="66"/>
      <c r="B8" s="66"/>
      <c r="C8" s="66" t="s">
        <v>61</v>
      </c>
      <c r="D8" s="66" t="s">
        <v>62</v>
      </c>
      <c r="E8" s="66" t="s">
        <v>63</v>
      </c>
      <c r="F8" s="66"/>
      <c r="G8" s="66"/>
      <c r="H8" s="66"/>
      <c r="I8" s="66"/>
      <c r="J8" s="66"/>
      <c r="K8" s="66"/>
      <c r="L8" s="66"/>
      <c r="M8" s="70"/>
      <c r="N8" s="66"/>
      <c r="O8" s="66"/>
      <c r="P8" s="66"/>
      <c r="Q8" s="66"/>
      <c r="R8" s="66" t="s">
        <v>23</v>
      </c>
      <c r="S8" s="66" t="s">
        <v>24</v>
      </c>
      <c r="T8" s="66"/>
      <c r="U8" s="66"/>
      <c r="V8" s="66"/>
      <c r="W8" s="66"/>
      <c r="X8" s="66" t="s">
        <v>25</v>
      </c>
      <c r="Y8" s="67" t="s">
        <v>49</v>
      </c>
      <c r="Z8" s="67"/>
      <c r="AA8" s="67"/>
      <c r="AB8" s="67"/>
      <c r="AC8" s="66"/>
      <c r="AD8" s="66" t="s">
        <v>64</v>
      </c>
      <c r="AE8" s="66" t="s">
        <v>65</v>
      </c>
      <c r="AF8" s="66" t="s">
        <v>51</v>
      </c>
      <c r="AG8" s="80" t="s">
        <v>80</v>
      </c>
      <c r="AH8" s="80" t="s">
        <v>81</v>
      </c>
      <c r="AI8" s="66" t="s">
        <v>88</v>
      </c>
      <c r="AJ8" s="66" t="s">
        <v>44</v>
      </c>
      <c r="AK8" s="66" t="s">
        <v>34</v>
      </c>
      <c r="AL8" s="66" t="s">
        <v>35</v>
      </c>
      <c r="AM8" s="66" t="s">
        <v>26</v>
      </c>
      <c r="AN8" s="66"/>
      <c r="AO8" s="66" t="s">
        <v>39</v>
      </c>
      <c r="AP8" s="66" t="s">
        <v>31</v>
      </c>
      <c r="AQ8" s="66"/>
      <c r="AR8" s="67" t="s">
        <v>89</v>
      </c>
      <c r="AS8" s="66" t="s">
        <v>82</v>
      </c>
      <c r="AT8" s="83" t="s">
        <v>83</v>
      </c>
      <c r="AU8" s="66"/>
      <c r="AV8" s="66"/>
      <c r="AW8" s="66"/>
      <c r="AX8" s="66"/>
      <c r="AY8" s="68" t="s">
        <v>66</v>
      </c>
      <c r="AZ8" s="68" t="s">
        <v>67</v>
      </c>
      <c r="BA8" s="68" t="s">
        <v>68</v>
      </c>
      <c r="BB8" s="64" t="s">
        <v>69</v>
      </c>
      <c r="BC8" s="64" t="s">
        <v>70</v>
      </c>
      <c r="BD8" s="78" t="s">
        <v>71</v>
      </c>
      <c r="BE8" s="75" t="s">
        <v>72</v>
      </c>
      <c r="BF8" s="76"/>
      <c r="BG8" s="77"/>
      <c r="BH8" s="68" t="s">
        <v>73</v>
      </c>
      <c r="BI8" s="70"/>
    </row>
    <row r="9" spans="1:82" s="3" customFormat="1" ht="16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71"/>
      <c r="N9" s="66"/>
      <c r="O9" s="66"/>
      <c r="P9" s="22" t="s">
        <v>46</v>
      </c>
      <c r="Q9" s="22" t="s">
        <v>47</v>
      </c>
      <c r="R9" s="66"/>
      <c r="S9" s="22" t="s">
        <v>27</v>
      </c>
      <c r="T9" s="22" t="s">
        <v>28</v>
      </c>
      <c r="U9" s="22" t="s">
        <v>29</v>
      </c>
      <c r="V9" s="22" t="s">
        <v>30</v>
      </c>
      <c r="W9" s="22" t="s">
        <v>40</v>
      </c>
      <c r="X9" s="66"/>
      <c r="Y9" s="22" t="s">
        <v>46</v>
      </c>
      <c r="Z9" s="22" t="s">
        <v>47</v>
      </c>
      <c r="AA9" s="22" t="s">
        <v>46</v>
      </c>
      <c r="AB9" s="22" t="s">
        <v>47</v>
      </c>
      <c r="AC9" s="66"/>
      <c r="AD9" s="66"/>
      <c r="AE9" s="66"/>
      <c r="AF9" s="66"/>
      <c r="AG9" s="80"/>
      <c r="AH9" s="80"/>
      <c r="AI9" s="66"/>
      <c r="AJ9" s="66"/>
      <c r="AK9" s="66"/>
      <c r="AL9" s="66"/>
      <c r="AM9" s="22" t="s">
        <v>38</v>
      </c>
      <c r="AN9" s="22" t="s">
        <v>33</v>
      </c>
      <c r="AO9" s="66"/>
      <c r="AP9" s="22" t="s">
        <v>32</v>
      </c>
      <c r="AQ9" s="22" t="s">
        <v>33</v>
      </c>
      <c r="AR9" s="67"/>
      <c r="AS9" s="66"/>
      <c r="AT9" s="83"/>
      <c r="AU9" s="66"/>
      <c r="AV9" s="66"/>
      <c r="AW9" s="66"/>
      <c r="AX9" s="66"/>
      <c r="AY9" s="69"/>
      <c r="AZ9" s="69"/>
      <c r="BA9" s="69"/>
      <c r="BB9" s="65"/>
      <c r="BC9" s="65"/>
      <c r="BD9" s="79"/>
      <c r="BE9" s="18" t="s">
        <v>74</v>
      </c>
      <c r="BF9" s="19" t="s">
        <v>75</v>
      </c>
      <c r="BG9" s="19" t="s">
        <v>76</v>
      </c>
      <c r="BH9" s="69"/>
      <c r="BI9" s="71"/>
    </row>
    <row r="10" spans="1:82" s="3" customFormat="1" ht="16.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20">
        <v>25</v>
      </c>
      <c r="Z10" s="20">
        <v>26</v>
      </c>
      <c r="AA10" s="20">
        <v>27</v>
      </c>
      <c r="AB10" s="20">
        <v>28</v>
      </c>
      <c r="AC10" s="20">
        <v>29</v>
      </c>
      <c r="AD10" s="20">
        <v>30</v>
      </c>
      <c r="AE10" s="20">
        <v>31</v>
      </c>
      <c r="AF10" s="20">
        <v>32</v>
      </c>
      <c r="AG10" s="20">
        <v>33</v>
      </c>
      <c r="AH10" s="20">
        <v>34</v>
      </c>
      <c r="AI10" s="20">
        <v>35</v>
      </c>
      <c r="AJ10" s="20">
        <v>36</v>
      </c>
      <c r="AK10" s="20">
        <v>37</v>
      </c>
      <c r="AL10" s="20">
        <v>38</v>
      </c>
      <c r="AM10" s="20">
        <v>39</v>
      </c>
      <c r="AN10" s="20">
        <v>40</v>
      </c>
      <c r="AO10" s="20">
        <v>41</v>
      </c>
      <c r="AP10" s="20">
        <v>42</v>
      </c>
      <c r="AQ10" s="20">
        <v>43</v>
      </c>
      <c r="AR10" s="20">
        <v>44</v>
      </c>
      <c r="AS10" s="20">
        <v>45</v>
      </c>
      <c r="AT10" s="20">
        <v>46</v>
      </c>
      <c r="AU10" s="20">
        <v>47</v>
      </c>
      <c r="AV10" s="20">
        <v>48</v>
      </c>
      <c r="AW10" s="20">
        <v>49</v>
      </c>
      <c r="AX10" s="20">
        <v>50</v>
      </c>
      <c r="AY10" s="20">
        <v>51</v>
      </c>
      <c r="AZ10" s="20">
        <v>52</v>
      </c>
      <c r="BA10" s="20">
        <v>53</v>
      </c>
      <c r="BB10" s="20">
        <v>54</v>
      </c>
      <c r="BC10" s="20">
        <v>55</v>
      </c>
      <c r="BD10" s="20">
        <v>56</v>
      </c>
      <c r="BE10" s="20">
        <v>57</v>
      </c>
      <c r="BF10" s="20">
        <v>58</v>
      </c>
      <c r="BG10" s="20">
        <v>59</v>
      </c>
      <c r="BH10" s="20">
        <v>60</v>
      </c>
      <c r="BI10" s="20">
        <v>61</v>
      </c>
    </row>
    <row r="11" spans="1:82" s="5" customFormat="1" ht="90.75" customHeight="1">
      <c r="A11" s="36">
        <v>7</v>
      </c>
      <c r="B11" s="31">
        <v>72</v>
      </c>
      <c r="C11" s="34" t="s">
        <v>91</v>
      </c>
      <c r="D11" s="30" t="s">
        <v>78</v>
      </c>
      <c r="E11" s="34" t="s">
        <v>140</v>
      </c>
      <c r="F11" s="33" t="s">
        <v>141</v>
      </c>
      <c r="G11" s="33" t="s">
        <v>142</v>
      </c>
      <c r="H11" s="34">
        <v>1</v>
      </c>
      <c r="I11" s="40" t="s">
        <v>226</v>
      </c>
      <c r="J11" s="31" t="s">
        <v>78</v>
      </c>
      <c r="K11" s="31" t="s">
        <v>129</v>
      </c>
      <c r="L11" s="32" t="s">
        <v>143</v>
      </c>
      <c r="M11" s="33" t="s">
        <v>144</v>
      </c>
      <c r="N11" s="32" t="s">
        <v>143</v>
      </c>
      <c r="O11" s="32" t="s">
        <v>145</v>
      </c>
      <c r="P11" s="37">
        <v>566.95000000000005</v>
      </c>
      <c r="Q11" s="37">
        <f t="shared" ref="Q11:Q12" si="0">+P11*1.18</f>
        <v>669.00099999999998</v>
      </c>
      <c r="R11" s="31" t="s">
        <v>78</v>
      </c>
      <c r="S11" s="31" t="s">
        <v>78</v>
      </c>
      <c r="T11" s="31" t="s">
        <v>78</v>
      </c>
      <c r="U11" s="31" t="s">
        <v>78</v>
      </c>
      <c r="V11" s="31" t="s">
        <v>78</v>
      </c>
      <c r="W11" s="31" t="s">
        <v>78</v>
      </c>
      <c r="X11" s="31" t="s">
        <v>78</v>
      </c>
      <c r="Y11" s="31" t="s">
        <v>78</v>
      </c>
      <c r="Z11" s="31" t="s">
        <v>78</v>
      </c>
      <c r="AA11" s="37">
        <f t="shared" ref="AA11:AB12" si="1">+P11</f>
        <v>566.95000000000005</v>
      </c>
      <c r="AB11" s="37">
        <f t="shared" si="1"/>
        <v>669.00099999999998</v>
      </c>
      <c r="AC11" s="34" t="s">
        <v>77</v>
      </c>
      <c r="AD11" s="34" t="s">
        <v>91</v>
      </c>
      <c r="AE11" s="36" t="s">
        <v>78</v>
      </c>
      <c r="AF11" s="34" t="s">
        <v>79</v>
      </c>
      <c r="AG11" s="32" t="s">
        <v>104</v>
      </c>
      <c r="AH11" s="32" t="s">
        <v>117</v>
      </c>
      <c r="AI11" s="36" t="s">
        <v>78</v>
      </c>
      <c r="AJ11" s="36" t="s">
        <v>78</v>
      </c>
      <c r="AK11" s="40" t="s">
        <v>226</v>
      </c>
      <c r="AL11" s="34" t="s">
        <v>108</v>
      </c>
      <c r="AM11" s="32" t="s">
        <v>135</v>
      </c>
      <c r="AN11" s="32" t="s">
        <v>114</v>
      </c>
      <c r="AO11" s="32" t="s">
        <v>136</v>
      </c>
      <c r="AP11" s="31">
        <v>45260000000</v>
      </c>
      <c r="AQ11" s="32" t="s">
        <v>84</v>
      </c>
      <c r="AR11" s="32" t="s">
        <v>146</v>
      </c>
      <c r="AS11" s="32" t="s">
        <v>146</v>
      </c>
      <c r="AT11" s="32" t="s">
        <v>134</v>
      </c>
      <c r="AU11" s="34">
        <v>2017</v>
      </c>
      <c r="AV11" s="36" t="s">
        <v>78</v>
      </c>
      <c r="AW11" s="34" t="s">
        <v>86</v>
      </c>
      <c r="AX11" s="36" t="s">
        <v>78</v>
      </c>
      <c r="AY11" s="36" t="s">
        <v>78</v>
      </c>
      <c r="AZ11" s="36" t="s">
        <v>78</v>
      </c>
      <c r="BA11" s="42" t="s">
        <v>78</v>
      </c>
      <c r="BB11" s="34" t="s">
        <v>78</v>
      </c>
      <c r="BC11" s="42" t="s">
        <v>78</v>
      </c>
      <c r="BD11" s="37" t="s">
        <v>78</v>
      </c>
      <c r="BE11" s="36" t="s">
        <v>78</v>
      </c>
      <c r="BF11" s="36" t="s">
        <v>78</v>
      </c>
      <c r="BG11" s="36" t="s">
        <v>78</v>
      </c>
      <c r="BH11" s="34" t="s">
        <v>78</v>
      </c>
      <c r="BI11" s="51" t="s">
        <v>178</v>
      </c>
    </row>
    <row r="12" spans="1:82" s="5" customFormat="1" ht="104.25" customHeight="1">
      <c r="A12" s="36">
        <v>7</v>
      </c>
      <c r="B12" s="31">
        <v>73</v>
      </c>
      <c r="C12" s="34" t="s">
        <v>91</v>
      </c>
      <c r="D12" s="30" t="s">
        <v>78</v>
      </c>
      <c r="E12" s="34" t="s">
        <v>140</v>
      </c>
      <c r="F12" s="33" t="s">
        <v>147</v>
      </c>
      <c r="G12" s="33" t="s">
        <v>147</v>
      </c>
      <c r="H12" s="34">
        <v>1</v>
      </c>
      <c r="I12" s="40" t="s">
        <v>225</v>
      </c>
      <c r="J12" s="31" t="s">
        <v>78</v>
      </c>
      <c r="K12" s="31" t="s">
        <v>129</v>
      </c>
      <c r="L12" s="32" t="s">
        <v>143</v>
      </c>
      <c r="M12" s="33" t="s">
        <v>144</v>
      </c>
      <c r="N12" s="32" t="s">
        <v>143</v>
      </c>
      <c r="O12" s="32" t="s">
        <v>145</v>
      </c>
      <c r="P12" s="37">
        <v>1150</v>
      </c>
      <c r="Q12" s="37">
        <f t="shared" si="0"/>
        <v>1357</v>
      </c>
      <c r="R12" s="31" t="s">
        <v>78</v>
      </c>
      <c r="S12" s="31" t="s">
        <v>78</v>
      </c>
      <c r="T12" s="31" t="s">
        <v>78</v>
      </c>
      <c r="U12" s="31" t="s">
        <v>78</v>
      </c>
      <c r="V12" s="31" t="s">
        <v>78</v>
      </c>
      <c r="W12" s="31" t="s">
        <v>78</v>
      </c>
      <c r="X12" s="31" t="s">
        <v>78</v>
      </c>
      <c r="Y12" s="31" t="s">
        <v>78</v>
      </c>
      <c r="Z12" s="31" t="s">
        <v>78</v>
      </c>
      <c r="AA12" s="37">
        <f t="shared" si="1"/>
        <v>1150</v>
      </c>
      <c r="AB12" s="37">
        <f t="shared" si="1"/>
        <v>1357</v>
      </c>
      <c r="AC12" s="34" t="s">
        <v>77</v>
      </c>
      <c r="AD12" s="34" t="s">
        <v>91</v>
      </c>
      <c r="AE12" s="36" t="s">
        <v>78</v>
      </c>
      <c r="AF12" s="34" t="s">
        <v>79</v>
      </c>
      <c r="AG12" s="32" t="s">
        <v>104</v>
      </c>
      <c r="AH12" s="32" t="s">
        <v>117</v>
      </c>
      <c r="AI12" s="36" t="s">
        <v>78</v>
      </c>
      <c r="AJ12" s="36" t="s">
        <v>78</v>
      </c>
      <c r="AK12" s="40" t="s">
        <v>225</v>
      </c>
      <c r="AL12" s="34" t="s">
        <v>108</v>
      </c>
      <c r="AM12" s="32" t="s">
        <v>135</v>
      </c>
      <c r="AN12" s="32" t="s">
        <v>114</v>
      </c>
      <c r="AO12" s="32" t="s">
        <v>136</v>
      </c>
      <c r="AP12" s="31">
        <v>45260000000</v>
      </c>
      <c r="AQ12" s="32" t="s">
        <v>84</v>
      </c>
      <c r="AR12" s="32" t="s">
        <v>134</v>
      </c>
      <c r="AS12" s="32" t="s">
        <v>148</v>
      </c>
      <c r="AT12" s="32" t="s">
        <v>149</v>
      </c>
      <c r="AU12" s="34" t="s">
        <v>150</v>
      </c>
      <c r="AV12" s="36" t="s">
        <v>78</v>
      </c>
      <c r="AW12" s="34" t="s">
        <v>86</v>
      </c>
      <c r="AX12" s="36" t="s">
        <v>78</v>
      </c>
      <c r="AY12" s="36" t="s">
        <v>78</v>
      </c>
      <c r="AZ12" s="36" t="s">
        <v>78</v>
      </c>
      <c r="BA12" s="42" t="s">
        <v>78</v>
      </c>
      <c r="BB12" s="34" t="s">
        <v>78</v>
      </c>
      <c r="BC12" s="42" t="s">
        <v>78</v>
      </c>
      <c r="BD12" s="37" t="s">
        <v>78</v>
      </c>
      <c r="BE12" s="36" t="s">
        <v>78</v>
      </c>
      <c r="BF12" s="36" t="s">
        <v>78</v>
      </c>
      <c r="BG12" s="36" t="s">
        <v>78</v>
      </c>
      <c r="BH12" s="34" t="s">
        <v>78</v>
      </c>
      <c r="BI12" s="51" t="s">
        <v>178</v>
      </c>
    </row>
    <row r="13" spans="1:82" s="5" customFormat="1" ht="104.25" customHeight="1">
      <c r="A13" s="36">
        <v>3</v>
      </c>
      <c r="B13" s="31">
        <v>74</v>
      </c>
      <c r="C13" s="34" t="s">
        <v>91</v>
      </c>
      <c r="D13" s="34" t="s">
        <v>92</v>
      </c>
      <c r="E13" s="34" t="s">
        <v>106</v>
      </c>
      <c r="F13" s="33" t="s">
        <v>127</v>
      </c>
      <c r="G13" s="33" t="s">
        <v>127</v>
      </c>
      <c r="H13" s="34">
        <v>1</v>
      </c>
      <c r="I13" s="40" t="s">
        <v>128</v>
      </c>
      <c r="J13" s="31" t="s">
        <v>78</v>
      </c>
      <c r="K13" s="31" t="s">
        <v>129</v>
      </c>
      <c r="L13" s="32" t="s">
        <v>85</v>
      </c>
      <c r="M13" s="33" t="s">
        <v>130</v>
      </c>
      <c r="N13" s="32" t="s">
        <v>131</v>
      </c>
      <c r="O13" s="32" t="s">
        <v>132</v>
      </c>
      <c r="P13" s="37">
        <v>334.41</v>
      </c>
      <c r="Q13" s="37">
        <f t="shared" ref="Q13" si="2">+P13*1.18</f>
        <v>394.60380000000004</v>
      </c>
      <c r="R13" s="31" t="s">
        <v>78</v>
      </c>
      <c r="S13" s="31" t="s">
        <v>78</v>
      </c>
      <c r="T13" s="31" t="s">
        <v>78</v>
      </c>
      <c r="U13" s="31" t="s">
        <v>78</v>
      </c>
      <c r="V13" s="31" t="s">
        <v>78</v>
      </c>
      <c r="W13" s="31" t="s">
        <v>78</v>
      </c>
      <c r="X13" s="31" t="s">
        <v>78</v>
      </c>
      <c r="Y13" s="31" t="s">
        <v>78</v>
      </c>
      <c r="Z13" s="31" t="s">
        <v>78</v>
      </c>
      <c r="AA13" s="37">
        <f t="shared" ref="AA13:AB13" si="3">+P13</f>
        <v>334.41</v>
      </c>
      <c r="AB13" s="37">
        <f t="shared" si="3"/>
        <v>394.60380000000004</v>
      </c>
      <c r="AC13" s="34" t="s">
        <v>77</v>
      </c>
      <c r="AD13" s="34" t="s">
        <v>91</v>
      </c>
      <c r="AE13" s="36" t="s">
        <v>78</v>
      </c>
      <c r="AF13" s="34" t="s">
        <v>79</v>
      </c>
      <c r="AG13" s="32" t="s">
        <v>133</v>
      </c>
      <c r="AH13" s="32" t="s">
        <v>134</v>
      </c>
      <c r="AI13" s="36" t="s">
        <v>78</v>
      </c>
      <c r="AJ13" s="36" t="s">
        <v>78</v>
      </c>
      <c r="AK13" s="40" t="s">
        <v>128</v>
      </c>
      <c r="AL13" s="34" t="s">
        <v>108</v>
      </c>
      <c r="AM13" s="32" t="s">
        <v>135</v>
      </c>
      <c r="AN13" s="32" t="s">
        <v>114</v>
      </c>
      <c r="AO13" s="32" t="s">
        <v>136</v>
      </c>
      <c r="AP13" s="34">
        <v>69401000000</v>
      </c>
      <c r="AQ13" s="34" t="s">
        <v>94</v>
      </c>
      <c r="AR13" s="32" t="s">
        <v>137</v>
      </c>
      <c r="AS13" s="32" t="s">
        <v>137</v>
      </c>
      <c r="AT13" s="32" t="s">
        <v>138</v>
      </c>
      <c r="AU13" s="34">
        <v>2017</v>
      </c>
      <c r="AV13" s="36" t="s">
        <v>78</v>
      </c>
      <c r="AW13" s="34" t="s">
        <v>86</v>
      </c>
      <c r="AX13" s="36" t="s">
        <v>78</v>
      </c>
      <c r="AY13" s="36" t="s">
        <v>78</v>
      </c>
      <c r="AZ13" s="36" t="s">
        <v>78</v>
      </c>
      <c r="BA13" s="42" t="s">
        <v>78</v>
      </c>
      <c r="BB13" s="34" t="s">
        <v>78</v>
      </c>
      <c r="BC13" s="42" t="s">
        <v>78</v>
      </c>
      <c r="BD13" s="37" t="s">
        <v>78</v>
      </c>
      <c r="BE13" s="36" t="s">
        <v>78</v>
      </c>
      <c r="BF13" s="36" t="s">
        <v>78</v>
      </c>
      <c r="BG13" s="36" t="s">
        <v>78</v>
      </c>
      <c r="BH13" s="34" t="s">
        <v>78</v>
      </c>
      <c r="BI13" s="51" t="s">
        <v>178</v>
      </c>
    </row>
    <row r="14" spans="1:82" s="5" customFormat="1" ht="63" customHeight="1">
      <c r="A14" s="36">
        <v>7</v>
      </c>
      <c r="B14" s="34">
        <v>68</v>
      </c>
      <c r="C14" s="34" t="s">
        <v>91</v>
      </c>
      <c r="D14" s="34" t="s">
        <v>95</v>
      </c>
      <c r="E14" s="34" t="s">
        <v>106</v>
      </c>
      <c r="F14" s="34" t="s">
        <v>102</v>
      </c>
      <c r="G14" s="34" t="s">
        <v>102</v>
      </c>
      <c r="H14" s="34">
        <v>1</v>
      </c>
      <c r="I14" s="38" t="s">
        <v>110</v>
      </c>
      <c r="J14" s="36" t="s">
        <v>78</v>
      </c>
      <c r="K14" s="36" t="s">
        <v>111</v>
      </c>
      <c r="L14" s="34" t="s">
        <v>85</v>
      </c>
      <c r="M14" s="34" t="s">
        <v>107</v>
      </c>
      <c r="N14" s="34" t="s">
        <v>112</v>
      </c>
      <c r="O14" s="34" t="s">
        <v>103</v>
      </c>
      <c r="P14" s="86">
        <v>2880</v>
      </c>
      <c r="Q14" s="37">
        <f t="shared" ref="Q14:Q16" si="4">+P14*1.18</f>
        <v>3398.3999999999996</v>
      </c>
      <c r="R14" s="34" t="s">
        <v>78</v>
      </c>
      <c r="S14" s="34" t="s">
        <v>78</v>
      </c>
      <c r="T14" s="34" t="s">
        <v>78</v>
      </c>
      <c r="U14" s="34" t="s">
        <v>78</v>
      </c>
      <c r="V14" s="34" t="s">
        <v>78</v>
      </c>
      <c r="W14" s="34" t="s">
        <v>78</v>
      </c>
      <c r="X14" s="34" t="s">
        <v>78</v>
      </c>
      <c r="Y14" s="34" t="s">
        <v>78</v>
      </c>
      <c r="Z14" s="34" t="s">
        <v>78</v>
      </c>
      <c r="AA14" s="37">
        <f t="shared" ref="AA14:AA16" si="5">+P14</f>
        <v>2880</v>
      </c>
      <c r="AB14" s="37">
        <f t="shared" ref="AB14:AB16" si="6">+AA14*1.18</f>
        <v>3398.3999999999996</v>
      </c>
      <c r="AC14" s="34" t="s">
        <v>77</v>
      </c>
      <c r="AD14" s="34" t="s">
        <v>91</v>
      </c>
      <c r="AE14" s="36" t="s">
        <v>78</v>
      </c>
      <c r="AF14" s="34" t="s">
        <v>79</v>
      </c>
      <c r="AG14" s="32" t="s">
        <v>113</v>
      </c>
      <c r="AH14" s="32" t="s">
        <v>123</v>
      </c>
      <c r="AI14" s="36" t="s">
        <v>78</v>
      </c>
      <c r="AJ14" s="36" t="s">
        <v>78</v>
      </c>
      <c r="AK14" s="38" t="s">
        <v>110</v>
      </c>
      <c r="AL14" s="34" t="s">
        <v>108</v>
      </c>
      <c r="AM14" s="36">
        <v>642</v>
      </c>
      <c r="AN14" s="36" t="s">
        <v>114</v>
      </c>
      <c r="AO14" s="36">
        <v>1</v>
      </c>
      <c r="AP14" s="87">
        <v>60401000000</v>
      </c>
      <c r="AQ14" s="34" t="s">
        <v>96</v>
      </c>
      <c r="AR14" s="32" t="s">
        <v>124</v>
      </c>
      <c r="AS14" s="32" t="s">
        <v>109</v>
      </c>
      <c r="AT14" s="32" t="s">
        <v>125</v>
      </c>
      <c r="AU14" s="34">
        <v>2018</v>
      </c>
      <c r="AV14" s="36" t="s">
        <v>78</v>
      </c>
      <c r="AW14" s="34" t="s">
        <v>115</v>
      </c>
      <c r="AX14" s="36" t="s">
        <v>78</v>
      </c>
      <c r="AY14" s="36" t="s">
        <v>78</v>
      </c>
      <c r="AZ14" s="36" t="s">
        <v>78</v>
      </c>
      <c r="BA14" s="36" t="s">
        <v>78</v>
      </c>
      <c r="BB14" s="36" t="s">
        <v>78</v>
      </c>
      <c r="BC14" s="36" t="s">
        <v>78</v>
      </c>
      <c r="BD14" s="36" t="s">
        <v>78</v>
      </c>
      <c r="BE14" s="36" t="s">
        <v>78</v>
      </c>
      <c r="BF14" s="36" t="s">
        <v>78</v>
      </c>
      <c r="BG14" s="36" t="s">
        <v>78</v>
      </c>
      <c r="BH14" s="36" t="s">
        <v>78</v>
      </c>
      <c r="BI14" s="35" t="s">
        <v>223</v>
      </c>
    </row>
    <row r="15" spans="1:82" s="5" customFormat="1" ht="74.25" customHeight="1">
      <c r="A15" s="36">
        <v>7</v>
      </c>
      <c r="B15" s="88">
        <f>+B14+1</f>
        <v>69</v>
      </c>
      <c r="C15" s="34" t="s">
        <v>91</v>
      </c>
      <c r="D15" s="34" t="s">
        <v>95</v>
      </c>
      <c r="E15" s="34" t="s">
        <v>106</v>
      </c>
      <c r="F15" s="34" t="s">
        <v>102</v>
      </c>
      <c r="G15" s="34" t="s">
        <v>102</v>
      </c>
      <c r="H15" s="34">
        <v>1</v>
      </c>
      <c r="I15" s="38" t="s">
        <v>116</v>
      </c>
      <c r="J15" s="36" t="s">
        <v>78</v>
      </c>
      <c r="K15" s="36" t="s">
        <v>111</v>
      </c>
      <c r="L15" s="34" t="s">
        <v>85</v>
      </c>
      <c r="M15" s="34" t="s">
        <v>107</v>
      </c>
      <c r="N15" s="34" t="s">
        <v>112</v>
      </c>
      <c r="O15" s="34" t="s">
        <v>103</v>
      </c>
      <c r="P15" s="86">
        <v>1135.2</v>
      </c>
      <c r="Q15" s="37">
        <f t="shared" si="4"/>
        <v>1339.5360000000001</v>
      </c>
      <c r="R15" s="34" t="s">
        <v>78</v>
      </c>
      <c r="S15" s="34" t="s">
        <v>78</v>
      </c>
      <c r="T15" s="34" t="s">
        <v>78</v>
      </c>
      <c r="U15" s="34" t="s">
        <v>78</v>
      </c>
      <c r="V15" s="34" t="s">
        <v>78</v>
      </c>
      <c r="W15" s="34" t="s">
        <v>78</v>
      </c>
      <c r="X15" s="34" t="s">
        <v>78</v>
      </c>
      <c r="Y15" s="34" t="s">
        <v>78</v>
      </c>
      <c r="Z15" s="34" t="s">
        <v>78</v>
      </c>
      <c r="AA15" s="37">
        <f t="shared" si="5"/>
        <v>1135.2</v>
      </c>
      <c r="AB15" s="37">
        <f t="shared" si="6"/>
        <v>1339.5360000000001</v>
      </c>
      <c r="AC15" s="88" t="s">
        <v>77</v>
      </c>
      <c r="AD15" s="88" t="s">
        <v>91</v>
      </c>
      <c r="AE15" s="60" t="s">
        <v>78</v>
      </c>
      <c r="AF15" s="88" t="s">
        <v>79</v>
      </c>
      <c r="AG15" s="81" t="s">
        <v>104</v>
      </c>
      <c r="AH15" s="81" t="s">
        <v>117</v>
      </c>
      <c r="AI15" s="36" t="s">
        <v>78</v>
      </c>
      <c r="AJ15" s="36" t="s">
        <v>78</v>
      </c>
      <c r="AK15" s="38" t="s">
        <v>116</v>
      </c>
      <c r="AL15" s="34" t="s">
        <v>108</v>
      </c>
      <c r="AM15" s="36">
        <v>642</v>
      </c>
      <c r="AN15" s="36" t="s">
        <v>114</v>
      </c>
      <c r="AO15" s="36">
        <v>1</v>
      </c>
      <c r="AP15" s="87">
        <v>18401000000</v>
      </c>
      <c r="AQ15" s="34" t="s">
        <v>97</v>
      </c>
      <c r="AR15" s="32" t="s">
        <v>118</v>
      </c>
      <c r="AS15" s="32" t="s">
        <v>118</v>
      </c>
      <c r="AT15" s="32" t="s">
        <v>126</v>
      </c>
      <c r="AU15" s="34" t="s">
        <v>119</v>
      </c>
      <c r="AV15" s="36" t="s">
        <v>78</v>
      </c>
      <c r="AW15" s="34" t="s">
        <v>115</v>
      </c>
      <c r="AX15" s="36" t="s">
        <v>78</v>
      </c>
      <c r="AY15" s="36" t="s">
        <v>78</v>
      </c>
      <c r="AZ15" s="36" t="s">
        <v>78</v>
      </c>
      <c r="BA15" s="36" t="s">
        <v>78</v>
      </c>
      <c r="BB15" s="36" t="s">
        <v>78</v>
      </c>
      <c r="BC15" s="36" t="s">
        <v>78</v>
      </c>
      <c r="BD15" s="36" t="s">
        <v>78</v>
      </c>
      <c r="BE15" s="36" t="s">
        <v>78</v>
      </c>
      <c r="BF15" s="36" t="s">
        <v>78</v>
      </c>
      <c r="BG15" s="36" t="s">
        <v>78</v>
      </c>
      <c r="BH15" s="36" t="s">
        <v>78</v>
      </c>
      <c r="BI15" s="84" t="s">
        <v>223</v>
      </c>
    </row>
    <row r="16" spans="1:82" s="5" customFormat="1" ht="83.25" customHeight="1">
      <c r="A16" s="36">
        <v>7</v>
      </c>
      <c r="B16" s="89"/>
      <c r="C16" s="34" t="s">
        <v>91</v>
      </c>
      <c r="D16" s="34" t="s">
        <v>95</v>
      </c>
      <c r="E16" s="31" t="s">
        <v>106</v>
      </c>
      <c r="F16" s="34" t="s">
        <v>102</v>
      </c>
      <c r="G16" s="34" t="s">
        <v>102</v>
      </c>
      <c r="H16" s="31">
        <v>2</v>
      </c>
      <c r="I16" s="38" t="s">
        <v>120</v>
      </c>
      <c r="J16" s="29" t="s">
        <v>78</v>
      </c>
      <c r="K16" s="36" t="s">
        <v>111</v>
      </c>
      <c r="L16" s="34" t="s">
        <v>85</v>
      </c>
      <c r="M16" s="31" t="s">
        <v>107</v>
      </c>
      <c r="N16" s="31" t="s">
        <v>112</v>
      </c>
      <c r="O16" s="31" t="s">
        <v>103</v>
      </c>
      <c r="P16" s="86">
        <v>1175.5</v>
      </c>
      <c r="Q16" s="52">
        <f t="shared" si="4"/>
        <v>1387.09</v>
      </c>
      <c r="R16" s="31" t="s">
        <v>78</v>
      </c>
      <c r="S16" s="31" t="s">
        <v>78</v>
      </c>
      <c r="T16" s="31" t="s">
        <v>78</v>
      </c>
      <c r="U16" s="31" t="s">
        <v>78</v>
      </c>
      <c r="V16" s="31" t="s">
        <v>78</v>
      </c>
      <c r="W16" s="31" t="s">
        <v>78</v>
      </c>
      <c r="X16" s="31" t="s">
        <v>78</v>
      </c>
      <c r="Y16" s="31" t="s">
        <v>78</v>
      </c>
      <c r="Z16" s="31" t="s">
        <v>78</v>
      </c>
      <c r="AA16" s="52">
        <f t="shared" si="5"/>
        <v>1175.5</v>
      </c>
      <c r="AB16" s="52">
        <f t="shared" si="6"/>
        <v>1387.09</v>
      </c>
      <c r="AC16" s="89"/>
      <c r="AD16" s="89"/>
      <c r="AE16" s="90"/>
      <c r="AF16" s="89"/>
      <c r="AG16" s="82"/>
      <c r="AH16" s="82"/>
      <c r="AI16" s="29" t="s">
        <v>78</v>
      </c>
      <c r="AJ16" s="29" t="s">
        <v>78</v>
      </c>
      <c r="AK16" s="38" t="s">
        <v>120</v>
      </c>
      <c r="AL16" s="31" t="s">
        <v>108</v>
      </c>
      <c r="AM16" s="36">
        <v>642</v>
      </c>
      <c r="AN16" s="36" t="s">
        <v>114</v>
      </c>
      <c r="AO16" s="36">
        <v>1</v>
      </c>
      <c r="AP16" s="32" t="s">
        <v>99</v>
      </c>
      <c r="AQ16" s="31" t="s">
        <v>98</v>
      </c>
      <c r="AR16" s="32" t="s">
        <v>121</v>
      </c>
      <c r="AS16" s="32" t="s">
        <v>121</v>
      </c>
      <c r="AT16" s="32" t="s">
        <v>122</v>
      </c>
      <c r="AU16" s="34" t="s">
        <v>119</v>
      </c>
      <c r="AV16" s="29" t="s">
        <v>78</v>
      </c>
      <c r="AW16" s="31" t="s">
        <v>115</v>
      </c>
      <c r="AX16" s="29" t="s">
        <v>78</v>
      </c>
      <c r="AY16" s="29" t="s">
        <v>78</v>
      </c>
      <c r="AZ16" s="29" t="s">
        <v>78</v>
      </c>
      <c r="BA16" s="29" t="s">
        <v>78</v>
      </c>
      <c r="BB16" s="29" t="s">
        <v>78</v>
      </c>
      <c r="BC16" s="29" t="s">
        <v>78</v>
      </c>
      <c r="BD16" s="29" t="s">
        <v>78</v>
      </c>
      <c r="BE16" s="29" t="s">
        <v>78</v>
      </c>
      <c r="BF16" s="29" t="s">
        <v>78</v>
      </c>
      <c r="BG16" s="29" t="s">
        <v>78</v>
      </c>
      <c r="BH16" s="29" t="s">
        <v>78</v>
      </c>
      <c r="BI16" s="85"/>
    </row>
    <row r="17" spans="1:61" s="5" customFormat="1" ht="115.5">
      <c r="A17" s="28">
        <v>6</v>
      </c>
      <c r="B17" s="60">
        <v>76</v>
      </c>
      <c r="C17" s="31" t="s">
        <v>91</v>
      </c>
      <c r="D17" s="30" t="s">
        <v>78</v>
      </c>
      <c r="E17" s="34" t="s">
        <v>165</v>
      </c>
      <c r="F17" s="33" t="s">
        <v>166</v>
      </c>
      <c r="G17" s="33" t="s">
        <v>166</v>
      </c>
      <c r="H17" s="36">
        <v>1</v>
      </c>
      <c r="I17" s="44" t="s">
        <v>224</v>
      </c>
      <c r="J17" s="45" t="s">
        <v>78</v>
      </c>
      <c r="K17" s="32" t="s">
        <v>155</v>
      </c>
      <c r="L17" s="31" t="s">
        <v>168</v>
      </c>
      <c r="M17" s="46" t="s">
        <v>169</v>
      </c>
      <c r="N17" s="87" t="s">
        <v>170</v>
      </c>
      <c r="O17" s="87" t="s">
        <v>103</v>
      </c>
      <c r="P17" s="91">
        <v>1200</v>
      </c>
      <c r="Q17" s="49">
        <f>P17*1.18</f>
        <v>1416</v>
      </c>
      <c r="R17" s="45" t="s">
        <v>78</v>
      </c>
      <c r="S17" s="45" t="s">
        <v>78</v>
      </c>
      <c r="T17" s="45" t="s">
        <v>78</v>
      </c>
      <c r="U17" s="45" t="s">
        <v>78</v>
      </c>
      <c r="V17" s="45" t="s">
        <v>78</v>
      </c>
      <c r="W17" s="45" t="s">
        <v>78</v>
      </c>
      <c r="X17" s="45" t="s">
        <v>78</v>
      </c>
      <c r="Y17" s="45" t="s">
        <v>78</v>
      </c>
      <c r="Z17" s="45" t="s">
        <v>78</v>
      </c>
      <c r="AA17" s="91">
        <f>P17</f>
        <v>1200</v>
      </c>
      <c r="AB17" s="49">
        <f>AA17*1.18</f>
        <v>1416</v>
      </c>
      <c r="AC17" s="32" t="s">
        <v>77</v>
      </c>
      <c r="AD17" s="31" t="s">
        <v>91</v>
      </c>
      <c r="AE17" s="45" t="s">
        <v>78</v>
      </c>
      <c r="AF17" s="36" t="s">
        <v>79</v>
      </c>
      <c r="AG17" s="58" t="s">
        <v>104</v>
      </c>
      <c r="AH17" s="32" t="s">
        <v>117</v>
      </c>
      <c r="AI17" s="45" t="s">
        <v>78</v>
      </c>
      <c r="AJ17" s="45" t="s">
        <v>78</v>
      </c>
      <c r="AK17" s="44" t="s">
        <v>224</v>
      </c>
      <c r="AL17" s="31" t="s">
        <v>161</v>
      </c>
      <c r="AM17" s="36">
        <v>642</v>
      </c>
      <c r="AN17" s="36" t="s">
        <v>114</v>
      </c>
      <c r="AO17" s="36">
        <v>1</v>
      </c>
      <c r="AP17" s="36">
        <v>45260000000</v>
      </c>
      <c r="AQ17" s="32" t="s">
        <v>84</v>
      </c>
      <c r="AR17" s="32" t="s">
        <v>117</v>
      </c>
      <c r="AS17" s="32" t="s">
        <v>117</v>
      </c>
      <c r="AT17" s="58" t="s">
        <v>227</v>
      </c>
      <c r="AU17" s="32" t="s">
        <v>119</v>
      </c>
      <c r="AV17" s="45" t="s">
        <v>78</v>
      </c>
      <c r="AW17" s="36" t="s">
        <v>115</v>
      </c>
      <c r="AX17" s="45" t="s">
        <v>78</v>
      </c>
      <c r="AY17" s="45" t="s">
        <v>78</v>
      </c>
      <c r="AZ17" s="45" t="s">
        <v>78</v>
      </c>
      <c r="BA17" s="45" t="s">
        <v>78</v>
      </c>
      <c r="BB17" s="45" t="s">
        <v>78</v>
      </c>
      <c r="BC17" s="45" t="s">
        <v>78</v>
      </c>
      <c r="BD17" s="45" t="s">
        <v>78</v>
      </c>
      <c r="BE17" s="45" t="s">
        <v>78</v>
      </c>
      <c r="BF17" s="45" t="s">
        <v>78</v>
      </c>
      <c r="BG17" s="45" t="s">
        <v>78</v>
      </c>
      <c r="BH17" s="45" t="s">
        <v>78</v>
      </c>
      <c r="BI17" s="62" t="s">
        <v>177</v>
      </c>
    </row>
    <row r="18" spans="1:61" s="5" customFormat="1" ht="115.5">
      <c r="A18" s="28">
        <v>6</v>
      </c>
      <c r="B18" s="90"/>
      <c r="C18" s="31" t="s">
        <v>91</v>
      </c>
      <c r="D18" s="30" t="s">
        <v>78</v>
      </c>
      <c r="E18" s="34" t="s">
        <v>165</v>
      </c>
      <c r="F18" s="33" t="s">
        <v>166</v>
      </c>
      <c r="G18" s="33" t="s">
        <v>166</v>
      </c>
      <c r="H18" s="36">
        <v>2</v>
      </c>
      <c r="I18" s="44" t="s">
        <v>179</v>
      </c>
      <c r="J18" s="45" t="s">
        <v>78</v>
      </c>
      <c r="K18" s="32" t="s">
        <v>155</v>
      </c>
      <c r="L18" s="31" t="s">
        <v>168</v>
      </c>
      <c r="M18" s="46" t="s">
        <v>169</v>
      </c>
      <c r="N18" s="87" t="s">
        <v>170</v>
      </c>
      <c r="O18" s="87" t="s">
        <v>103</v>
      </c>
      <c r="P18" s="91">
        <v>315</v>
      </c>
      <c r="Q18" s="49">
        <f>P18*1.18</f>
        <v>371.7</v>
      </c>
      <c r="R18" s="45" t="s">
        <v>78</v>
      </c>
      <c r="S18" s="45" t="s">
        <v>78</v>
      </c>
      <c r="T18" s="45" t="s">
        <v>78</v>
      </c>
      <c r="U18" s="45" t="s">
        <v>78</v>
      </c>
      <c r="V18" s="45" t="s">
        <v>78</v>
      </c>
      <c r="W18" s="45" t="s">
        <v>78</v>
      </c>
      <c r="X18" s="45" t="s">
        <v>78</v>
      </c>
      <c r="Y18" s="45" t="s">
        <v>78</v>
      </c>
      <c r="Z18" s="45" t="s">
        <v>78</v>
      </c>
      <c r="AA18" s="91">
        <f>P18</f>
        <v>315</v>
      </c>
      <c r="AB18" s="49">
        <f>AA18*1.18</f>
        <v>371.7</v>
      </c>
      <c r="AC18" s="32" t="s">
        <v>77</v>
      </c>
      <c r="AD18" s="31" t="s">
        <v>91</v>
      </c>
      <c r="AE18" s="45" t="s">
        <v>78</v>
      </c>
      <c r="AF18" s="36" t="s">
        <v>79</v>
      </c>
      <c r="AG18" s="58" t="s">
        <v>104</v>
      </c>
      <c r="AH18" s="32" t="s">
        <v>117</v>
      </c>
      <c r="AI18" s="45" t="s">
        <v>78</v>
      </c>
      <c r="AJ18" s="45" t="s">
        <v>78</v>
      </c>
      <c r="AK18" s="44" t="s">
        <v>179</v>
      </c>
      <c r="AL18" s="31" t="s">
        <v>161</v>
      </c>
      <c r="AM18" s="36">
        <v>642</v>
      </c>
      <c r="AN18" s="36" t="s">
        <v>114</v>
      </c>
      <c r="AO18" s="36">
        <v>1</v>
      </c>
      <c r="AP18" s="36">
        <v>45260000000</v>
      </c>
      <c r="AQ18" s="32" t="s">
        <v>84</v>
      </c>
      <c r="AR18" s="32" t="s">
        <v>117</v>
      </c>
      <c r="AS18" s="32" t="s">
        <v>117</v>
      </c>
      <c r="AT18" s="58" t="s">
        <v>227</v>
      </c>
      <c r="AU18" s="32" t="s">
        <v>119</v>
      </c>
      <c r="AV18" s="45" t="s">
        <v>78</v>
      </c>
      <c r="AW18" s="36" t="s">
        <v>115</v>
      </c>
      <c r="AX18" s="45" t="s">
        <v>78</v>
      </c>
      <c r="AY18" s="45" t="s">
        <v>78</v>
      </c>
      <c r="AZ18" s="45" t="s">
        <v>78</v>
      </c>
      <c r="BA18" s="45" t="s">
        <v>78</v>
      </c>
      <c r="BB18" s="45" t="s">
        <v>78</v>
      </c>
      <c r="BC18" s="45" t="s">
        <v>78</v>
      </c>
      <c r="BD18" s="45" t="s">
        <v>78</v>
      </c>
      <c r="BE18" s="45" t="s">
        <v>78</v>
      </c>
      <c r="BF18" s="45" t="s">
        <v>78</v>
      </c>
      <c r="BG18" s="45" t="s">
        <v>78</v>
      </c>
      <c r="BH18" s="45" t="s">
        <v>78</v>
      </c>
      <c r="BI18" s="63"/>
    </row>
    <row r="19" spans="1:61" s="5" customFormat="1" ht="115.5">
      <c r="A19" s="28">
        <v>6</v>
      </c>
      <c r="B19" s="92">
        <v>45</v>
      </c>
      <c r="C19" s="31" t="s">
        <v>91</v>
      </c>
      <c r="D19" s="30" t="s">
        <v>78</v>
      </c>
      <c r="E19" s="34" t="s">
        <v>165</v>
      </c>
      <c r="F19" s="33" t="s">
        <v>166</v>
      </c>
      <c r="G19" s="33" t="s">
        <v>166</v>
      </c>
      <c r="H19" s="36">
        <v>1</v>
      </c>
      <c r="I19" s="44" t="s">
        <v>167</v>
      </c>
      <c r="J19" s="45" t="s">
        <v>78</v>
      </c>
      <c r="K19" s="32" t="s">
        <v>155</v>
      </c>
      <c r="L19" s="31" t="s">
        <v>168</v>
      </c>
      <c r="M19" s="46" t="s">
        <v>169</v>
      </c>
      <c r="N19" s="87" t="s">
        <v>170</v>
      </c>
      <c r="O19" s="87" t="s">
        <v>103</v>
      </c>
      <c r="P19" s="91">
        <v>1800</v>
      </c>
      <c r="Q19" s="49">
        <f>P19*1.18</f>
        <v>2124</v>
      </c>
      <c r="R19" s="45" t="s">
        <v>78</v>
      </c>
      <c r="S19" s="45" t="s">
        <v>78</v>
      </c>
      <c r="T19" s="45" t="s">
        <v>78</v>
      </c>
      <c r="U19" s="45" t="s">
        <v>78</v>
      </c>
      <c r="V19" s="45" t="s">
        <v>78</v>
      </c>
      <c r="W19" s="45" t="s">
        <v>78</v>
      </c>
      <c r="X19" s="45" t="s">
        <v>78</v>
      </c>
      <c r="Y19" s="45" t="s">
        <v>78</v>
      </c>
      <c r="Z19" s="45" t="s">
        <v>78</v>
      </c>
      <c r="AA19" s="91">
        <v>1800</v>
      </c>
      <c r="AB19" s="49">
        <f>AA19*1.18</f>
        <v>2124</v>
      </c>
      <c r="AC19" s="32" t="s">
        <v>77</v>
      </c>
      <c r="AD19" s="31" t="s">
        <v>91</v>
      </c>
      <c r="AE19" s="45" t="s">
        <v>78</v>
      </c>
      <c r="AF19" s="36" t="s">
        <v>79</v>
      </c>
      <c r="AG19" s="58" t="s">
        <v>104</v>
      </c>
      <c r="AH19" s="32" t="s">
        <v>117</v>
      </c>
      <c r="AI19" s="45" t="s">
        <v>78</v>
      </c>
      <c r="AJ19" s="45" t="s">
        <v>78</v>
      </c>
      <c r="AK19" s="93" t="s">
        <v>171</v>
      </c>
      <c r="AL19" s="31" t="s">
        <v>161</v>
      </c>
      <c r="AM19" s="36">
        <v>642</v>
      </c>
      <c r="AN19" s="36" t="s">
        <v>114</v>
      </c>
      <c r="AO19" s="36">
        <v>1</v>
      </c>
      <c r="AP19" s="36">
        <v>45260000000</v>
      </c>
      <c r="AQ19" s="32" t="s">
        <v>84</v>
      </c>
      <c r="AR19" s="32" t="s">
        <v>117</v>
      </c>
      <c r="AS19" s="32" t="s">
        <v>117</v>
      </c>
      <c r="AT19" s="58" t="s">
        <v>117</v>
      </c>
      <c r="AU19" s="32" t="s">
        <v>119</v>
      </c>
      <c r="AV19" s="45" t="s">
        <v>78</v>
      </c>
      <c r="AW19" s="36" t="s">
        <v>115</v>
      </c>
      <c r="AX19" s="45" t="s">
        <v>78</v>
      </c>
      <c r="AY19" s="45" t="s">
        <v>78</v>
      </c>
      <c r="AZ19" s="45" t="s">
        <v>78</v>
      </c>
      <c r="BA19" s="45" t="s">
        <v>78</v>
      </c>
      <c r="BB19" s="45" t="s">
        <v>78</v>
      </c>
      <c r="BC19" s="45" t="s">
        <v>78</v>
      </c>
      <c r="BD19" s="45" t="s">
        <v>78</v>
      </c>
      <c r="BE19" s="45" t="s">
        <v>78</v>
      </c>
      <c r="BF19" s="45" t="s">
        <v>78</v>
      </c>
      <c r="BG19" s="45" t="s">
        <v>78</v>
      </c>
      <c r="BH19" s="45" t="s">
        <v>78</v>
      </c>
      <c r="BI19" s="35" t="s">
        <v>176</v>
      </c>
    </row>
    <row r="20" spans="1:61" s="5" customFormat="1" ht="89.25" customHeight="1">
      <c r="A20" s="36">
        <v>7</v>
      </c>
      <c r="B20" s="31">
        <v>67</v>
      </c>
      <c r="C20" s="34" t="s">
        <v>91</v>
      </c>
      <c r="D20" s="34" t="s">
        <v>92</v>
      </c>
      <c r="E20" s="34" t="s">
        <v>172</v>
      </c>
      <c r="F20" s="94" t="s">
        <v>166</v>
      </c>
      <c r="G20" s="95" t="s">
        <v>166</v>
      </c>
      <c r="H20" s="34">
        <v>1</v>
      </c>
      <c r="I20" s="35" t="s">
        <v>173</v>
      </c>
      <c r="J20" s="36" t="s">
        <v>78</v>
      </c>
      <c r="K20" s="36" t="s">
        <v>155</v>
      </c>
      <c r="L20" s="34" t="s">
        <v>168</v>
      </c>
      <c r="M20" s="34" t="s">
        <v>169</v>
      </c>
      <c r="N20" s="34" t="s">
        <v>174</v>
      </c>
      <c r="O20" s="34" t="s">
        <v>103</v>
      </c>
      <c r="P20" s="37">
        <v>315</v>
      </c>
      <c r="Q20" s="37">
        <f>+P20*1.18</f>
        <v>371.7</v>
      </c>
      <c r="R20" s="34" t="s">
        <v>78</v>
      </c>
      <c r="S20" s="34" t="s">
        <v>78</v>
      </c>
      <c r="T20" s="34" t="s">
        <v>78</v>
      </c>
      <c r="U20" s="34" t="s">
        <v>78</v>
      </c>
      <c r="V20" s="34" t="s">
        <v>78</v>
      </c>
      <c r="W20" s="34" t="s">
        <v>78</v>
      </c>
      <c r="X20" s="34" t="s">
        <v>78</v>
      </c>
      <c r="Y20" s="34" t="s">
        <v>78</v>
      </c>
      <c r="Z20" s="34" t="s">
        <v>78</v>
      </c>
      <c r="AA20" s="37">
        <v>256.35060000000004</v>
      </c>
      <c r="AB20" s="37">
        <f>+AA20*1.18</f>
        <v>302.49370800000003</v>
      </c>
      <c r="AC20" s="34" t="s">
        <v>77</v>
      </c>
      <c r="AD20" s="34" t="s">
        <v>91</v>
      </c>
      <c r="AE20" s="36" t="s">
        <v>78</v>
      </c>
      <c r="AF20" s="34" t="s">
        <v>79</v>
      </c>
      <c r="AG20" s="32" t="s">
        <v>104</v>
      </c>
      <c r="AH20" s="32" t="s">
        <v>117</v>
      </c>
      <c r="AI20" s="36" t="s">
        <v>78</v>
      </c>
      <c r="AJ20" s="36" t="s">
        <v>78</v>
      </c>
      <c r="AK20" s="35" t="s">
        <v>167</v>
      </c>
      <c r="AL20" s="34" t="s">
        <v>161</v>
      </c>
      <c r="AM20" s="32" t="s">
        <v>135</v>
      </c>
      <c r="AN20" s="32" t="s">
        <v>114</v>
      </c>
      <c r="AO20" s="32" t="s">
        <v>136</v>
      </c>
      <c r="AP20" s="96">
        <v>4401000000</v>
      </c>
      <c r="AQ20" s="34" t="s">
        <v>93</v>
      </c>
      <c r="AR20" s="32" t="s">
        <v>117</v>
      </c>
      <c r="AS20" s="32" t="s">
        <v>117</v>
      </c>
      <c r="AT20" s="32" t="s">
        <v>175</v>
      </c>
      <c r="AU20" s="34" t="s">
        <v>105</v>
      </c>
      <c r="AV20" s="36" t="s">
        <v>78</v>
      </c>
      <c r="AW20" s="34" t="s">
        <v>115</v>
      </c>
      <c r="AX20" s="36" t="s">
        <v>78</v>
      </c>
      <c r="AY20" s="36" t="s">
        <v>78</v>
      </c>
      <c r="AZ20" s="36" t="s">
        <v>78</v>
      </c>
      <c r="BA20" s="36" t="s">
        <v>78</v>
      </c>
      <c r="BB20" s="36" t="s">
        <v>78</v>
      </c>
      <c r="BC20" s="36" t="s">
        <v>78</v>
      </c>
      <c r="BD20" s="36" t="s">
        <v>78</v>
      </c>
      <c r="BE20" s="36" t="s">
        <v>78</v>
      </c>
      <c r="BF20" s="36" t="s">
        <v>78</v>
      </c>
      <c r="BG20" s="36" t="s">
        <v>78</v>
      </c>
      <c r="BH20" s="36" t="s">
        <v>78</v>
      </c>
      <c r="BI20" s="35" t="s">
        <v>176</v>
      </c>
    </row>
    <row r="21" spans="1:61" s="5" customFormat="1" ht="108.75" customHeight="1">
      <c r="A21" s="59">
        <v>2.2999999999999998</v>
      </c>
      <c r="B21" s="60">
        <v>5</v>
      </c>
      <c r="C21" s="30" t="s">
        <v>90</v>
      </c>
      <c r="D21" s="30" t="s">
        <v>78</v>
      </c>
      <c r="E21" s="30" t="s">
        <v>180</v>
      </c>
      <c r="F21" s="33" t="s">
        <v>181</v>
      </c>
      <c r="G21" s="33" t="s">
        <v>182</v>
      </c>
      <c r="H21" s="31">
        <v>1</v>
      </c>
      <c r="I21" s="39" t="s">
        <v>191</v>
      </c>
      <c r="J21" s="31" t="s">
        <v>78</v>
      </c>
      <c r="K21" s="31" t="s">
        <v>129</v>
      </c>
      <c r="L21" s="32" t="s">
        <v>183</v>
      </c>
      <c r="M21" s="33" t="s">
        <v>184</v>
      </c>
      <c r="N21" s="32" t="s">
        <v>185</v>
      </c>
      <c r="O21" s="32" t="s">
        <v>132</v>
      </c>
      <c r="P21" s="52">
        <v>2268.16</v>
      </c>
      <c r="Q21" s="52">
        <f>SUM(P21*1.18)</f>
        <v>2676.4287999999997</v>
      </c>
      <c r="R21" s="45" t="s">
        <v>78</v>
      </c>
      <c r="S21" s="45" t="s">
        <v>78</v>
      </c>
      <c r="T21" s="45" t="s">
        <v>78</v>
      </c>
      <c r="U21" s="45" t="s">
        <v>78</v>
      </c>
      <c r="V21" s="45" t="s">
        <v>78</v>
      </c>
      <c r="W21" s="45" t="s">
        <v>78</v>
      </c>
      <c r="X21" s="45" t="s">
        <v>78</v>
      </c>
      <c r="Y21" s="45" t="s">
        <v>78</v>
      </c>
      <c r="Z21" s="45" t="s">
        <v>78</v>
      </c>
      <c r="AA21" s="52">
        <v>2268.16</v>
      </c>
      <c r="AB21" s="52">
        <f>SUM(AA21*1.18)</f>
        <v>2676.4287999999997</v>
      </c>
      <c r="AC21" s="61" t="s">
        <v>77</v>
      </c>
      <c r="AD21" s="31" t="s">
        <v>91</v>
      </c>
      <c r="AE21" s="31" t="s">
        <v>78</v>
      </c>
      <c r="AF21" s="31" t="s">
        <v>79</v>
      </c>
      <c r="AG21" s="32" t="s">
        <v>104</v>
      </c>
      <c r="AH21" s="32" t="s">
        <v>117</v>
      </c>
      <c r="AI21" s="31" t="s">
        <v>78</v>
      </c>
      <c r="AJ21" s="31" t="s">
        <v>78</v>
      </c>
      <c r="AK21" s="39" t="str">
        <f>I21</f>
        <v>Устройство системы вентиляции санузлов в нежилых помещениях принадлежащих АО «НИЦ ЕЭС» на праве собственности в здании по адресу: г. Москва, Семёновская наб., д. 2/1, стр.1.</v>
      </c>
      <c r="AL21" s="31" t="s">
        <v>161</v>
      </c>
      <c r="AM21" s="32" t="s">
        <v>135</v>
      </c>
      <c r="AN21" s="32" t="s">
        <v>114</v>
      </c>
      <c r="AO21" s="32" t="s">
        <v>136</v>
      </c>
      <c r="AP21" s="31">
        <v>45260000000</v>
      </c>
      <c r="AQ21" s="32" t="s">
        <v>84</v>
      </c>
      <c r="AR21" s="32" t="s">
        <v>117</v>
      </c>
      <c r="AS21" s="32" t="s">
        <v>117</v>
      </c>
      <c r="AT21" s="32" t="s">
        <v>121</v>
      </c>
      <c r="AU21" s="53">
        <v>2017</v>
      </c>
      <c r="AV21" s="33" t="s">
        <v>78</v>
      </c>
      <c r="AW21" s="33" t="s">
        <v>86</v>
      </c>
      <c r="AX21" s="33" t="s">
        <v>78</v>
      </c>
      <c r="AY21" s="54">
        <v>2017</v>
      </c>
      <c r="AZ21" s="33" t="s">
        <v>78</v>
      </c>
      <c r="BA21" s="55" t="str">
        <f>I21</f>
        <v>Устройство системы вентиляции санузлов в нежилых помещениях принадлежащих АО «НИЦ ЕЭС» на праве собственности в здании по адресу: г. Москва, Семёновская наб., д. 2/1, стр.1.</v>
      </c>
      <c r="BB21" s="33" t="s">
        <v>186</v>
      </c>
      <c r="BC21" s="32" t="s">
        <v>121</v>
      </c>
      <c r="BD21" s="33" t="s">
        <v>187</v>
      </c>
      <c r="BE21" s="33" t="s">
        <v>78</v>
      </c>
      <c r="BF21" s="33" t="s">
        <v>78</v>
      </c>
      <c r="BG21" s="33" t="s">
        <v>78</v>
      </c>
      <c r="BH21" s="33" t="s">
        <v>86</v>
      </c>
      <c r="BI21" s="62" t="s">
        <v>192</v>
      </c>
    </row>
    <row r="22" spans="1:61" s="5" customFormat="1" ht="82.5" customHeight="1">
      <c r="A22" s="97"/>
      <c r="B22" s="98"/>
      <c r="C22" s="30" t="s">
        <v>90</v>
      </c>
      <c r="D22" s="30" t="s">
        <v>78</v>
      </c>
      <c r="E22" s="30" t="s">
        <v>180</v>
      </c>
      <c r="F22" s="33" t="s">
        <v>188</v>
      </c>
      <c r="G22" s="33" t="s">
        <v>188</v>
      </c>
      <c r="H22" s="31">
        <v>2</v>
      </c>
      <c r="I22" s="39" t="s">
        <v>189</v>
      </c>
      <c r="J22" s="31" t="s">
        <v>78</v>
      </c>
      <c r="K22" s="31" t="s">
        <v>129</v>
      </c>
      <c r="L22" s="32" t="s">
        <v>85</v>
      </c>
      <c r="M22" s="33" t="s">
        <v>130</v>
      </c>
      <c r="N22" s="32" t="s">
        <v>131</v>
      </c>
      <c r="O22" s="32" t="s">
        <v>132</v>
      </c>
      <c r="P22" s="52">
        <v>4081.1</v>
      </c>
      <c r="Q22" s="52">
        <f t="shared" ref="Q22:Q23" si="7">P22*1.18</f>
        <v>4815.6979999999994</v>
      </c>
      <c r="R22" s="45" t="s">
        <v>78</v>
      </c>
      <c r="S22" s="45" t="s">
        <v>78</v>
      </c>
      <c r="T22" s="45" t="s">
        <v>78</v>
      </c>
      <c r="U22" s="45" t="s">
        <v>78</v>
      </c>
      <c r="V22" s="45" t="s">
        <v>78</v>
      </c>
      <c r="W22" s="45" t="s">
        <v>78</v>
      </c>
      <c r="X22" s="45" t="s">
        <v>78</v>
      </c>
      <c r="Y22" s="45" t="s">
        <v>78</v>
      </c>
      <c r="Z22" s="45" t="s">
        <v>78</v>
      </c>
      <c r="AA22" s="52">
        <v>4081.1</v>
      </c>
      <c r="AB22" s="52">
        <f t="shared" ref="AB22" si="8">AA22*1.18</f>
        <v>4815.6979999999994</v>
      </c>
      <c r="AC22" s="99"/>
      <c r="AD22" s="31" t="s">
        <v>91</v>
      </c>
      <c r="AE22" s="31" t="s">
        <v>78</v>
      </c>
      <c r="AF22" s="31" t="s">
        <v>79</v>
      </c>
      <c r="AG22" s="32" t="s">
        <v>104</v>
      </c>
      <c r="AH22" s="32" t="s">
        <v>117</v>
      </c>
      <c r="AI22" s="31" t="s">
        <v>78</v>
      </c>
      <c r="AJ22" s="31" t="s">
        <v>78</v>
      </c>
      <c r="AK22" s="39" t="str">
        <f t="shared" ref="AK22:AK23" si="9">I22</f>
        <v>Ремонт санузлов (4 шт.) на 1,2,4,8 этажах в здании по адресу: г. Москва, Семёновская наб., д. 2/1, стр.1</v>
      </c>
      <c r="AL22" s="31" t="s">
        <v>161</v>
      </c>
      <c r="AM22" s="32" t="s">
        <v>135</v>
      </c>
      <c r="AN22" s="32" t="s">
        <v>114</v>
      </c>
      <c r="AO22" s="32" t="s">
        <v>136</v>
      </c>
      <c r="AP22" s="31">
        <v>45260000000</v>
      </c>
      <c r="AQ22" s="32" t="s">
        <v>84</v>
      </c>
      <c r="AR22" s="32" t="s">
        <v>117</v>
      </c>
      <c r="AS22" s="32" t="s">
        <v>117</v>
      </c>
      <c r="AT22" s="32" t="s">
        <v>121</v>
      </c>
      <c r="AU22" s="32" t="s">
        <v>190</v>
      </c>
      <c r="AV22" s="33" t="s">
        <v>78</v>
      </c>
      <c r="AW22" s="33" t="s">
        <v>86</v>
      </c>
      <c r="AX22" s="33" t="s">
        <v>78</v>
      </c>
      <c r="AY22" s="33" t="s">
        <v>78</v>
      </c>
      <c r="AZ22" s="33" t="s">
        <v>78</v>
      </c>
      <c r="BA22" s="33" t="s">
        <v>78</v>
      </c>
      <c r="BB22" s="33" t="s">
        <v>78</v>
      </c>
      <c r="BC22" s="32" t="s">
        <v>78</v>
      </c>
      <c r="BD22" s="33" t="s">
        <v>78</v>
      </c>
      <c r="BE22" s="33" t="s">
        <v>78</v>
      </c>
      <c r="BF22" s="33" t="s">
        <v>78</v>
      </c>
      <c r="BG22" s="33" t="s">
        <v>78</v>
      </c>
      <c r="BH22" s="33" t="s">
        <v>78</v>
      </c>
      <c r="BI22" s="63"/>
    </row>
    <row r="23" spans="1:61" s="5" customFormat="1" ht="84" customHeight="1">
      <c r="A23" s="56">
        <v>3</v>
      </c>
      <c r="B23" s="36">
        <v>12</v>
      </c>
      <c r="C23" s="30" t="s">
        <v>90</v>
      </c>
      <c r="D23" s="30" t="s">
        <v>78</v>
      </c>
      <c r="E23" s="30" t="s">
        <v>180</v>
      </c>
      <c r="F23" s="33" t="s">
        <v>188</v>
      </c>
      <c r="G23" s="33" t="s">
        <v>188</v>
      </c>
      <c r="H23" s="31">
        <v>1</v>
      </c>
      <c r="I23" s="39" t="s">
        <v>193</v>
      </c>
      <c r="J23" s="31" t="s">
        <v>78</v>
      </c>
      <c r="K23" s="31" t="s">
        <v>129</v>
      </c>
      <c r="L23" s="32" t="s">
        <v>85</v>
      </c>
      <c r="M23" s="33" t="s">
        <v>130</v>
      </c>
      <c r="N23" s="32" t="s">
        <v>131</v>
      </c>
      <c r="O23" s="32" t="s">
        <v>132</v>
      </c>
      <c r="P23" s="52">
        <v>4697.8500000000004</v>
      </c>
      <c r="Q23" s="52">
        <f t="shared" si="7"/>
        <v>5543.4629999999997</v>
      </c>
      <c r="R23" s="31" t="s">
        <v>78</v>
      </c>
      <c r="S23" s="31" t="s">
        <v>78</v>
      </c>
      <c r="T23" s="31" t="s">
        <v>78</v>
      </c>
      <c r="U23" s="31" t="s">
        <v>78</v>
      </c>
      <c r="V23" s="31" t="s">
        <v>78</v>
      </c>
      <c r="W23" s="31" t="s">
        <v>78</v>
      </c>
      <c r="X23" s="31" t="s">
        <v>78</v>
      </c>
      <c r="Y23" s="31" t="s">
        <v>78</v>
      </c>
      <c r="Z23" s="31" t="s">
        <v>78</v>
      </c>
      <c r="AA23" s="52">
        <f t="shared" ref="AA23:AB23" si="10">P23</f>
        <v>4697.8500000000004</v>
      </c>
      <c r="AB23" s="52">
        <f t="shared" si="10"/>
        <v>5543.4629999999997</v>
      </c>
      <c r="AC23" s="31" t="s">
        <v>77</v>
      </c>
      <c r="AD23" s="31" t="s">
        <v>91</v>
      </c>
      <c r="AE23" s="31" t="s">
        <v>78</v>
      </c>
      <c r="AF23" s="31" t="s">
        <v>79</v>
      </c>
      <c r="AG23" s="32" t="s">
        <v>104</v>
      </c>
      <c r="AH23" s="32" t="s">
        <v>117</v>
      </c>
      <c r="AI23" s="31" t="s">
        <v>78</v>
      </c>
      <c r="AJ23" s="31" t="s">
        <v>78</v>
      </c>
      <c r="AK23" s="39" t="str">
        <f t="shared" si="9"/>
        <v>Ремонтные работы по приведению помещений здания в соответствие с Правилами Противопожарного Режима РФ в здании по адресу: 
г. Москва, Волоколамское ш., д.2.</v>
      </c>
      <c r="AL23" s="31" t="s">
        <v>161</v>
      </c>
      <c r="AM23" s="32" t="s">
        <v>135</v>
      </c>
      <c r="AN23" s="32" t="s">
        <v>114</v>
      </c>
      <c r="AO23" s="32" t="s">
        <v>136</v>
      </c>
      <c r="AP23" s="31">
        <v>45260000000</v>
      </c>
      <c r="AQ23" s="32" t="s">
        <v>84</v>
      </c>
      <c r="AR23" s="32" t="s">
        <v>117</v>
      </c>
      <c r="AS23" s="32" t="s">
        <v>117</v>
      </c>
      <c r="AT23" s="32" t="s">
        <v>121</v>
      </c>
      <c r="AU23" s="32" t="s">
        <v>190</v>
      </c>
      <c r="AV23" s="33" t="s">
        <v>78</v>
      </c>
      <c r="AW23" s="33" t="s">
        <v>86</v>
      </c>
      <c r="AX23" s="33" t="s">
        <v>78</v>
      </c>
      <c r="AY23" s="33" t="s">
        <v>78</v>
      </c>
      <c r="AZ23" s="33" t="s">
        <v>78</v>
      </c>
      <c r="BA23" s="33" t="s">
        <v>78</v>
      </c>
      <c r="BB23" s="33" t="s">
        <v>78</v>
      </c>
      <c r="BC23" s="32" t="s">
        <v>78</v>
      </c>
      <c r="BD23" s="33" t="s">
        <v>78</v>
      </c>
      <c r="BE23" s="33" t="s">
        <v>78</v>
      </c>
      <c r="BF23" s="33" t="s">
        <v>78</v>
      </c>
      <c r="BG23" s="33" t="s">
        <v>78</v>
      </c>
      <c r="BH23" s="33" t="s">
        <v>78</v>
      </c>
      <c r="BI23" s="51" t="s">
        <v>203</v>
      </c>
    </row>
    <row r="24" spans="1:61" s="5" customFormat="1" ht="87.75" customHeight="1">
      <c r="A24" s="36">
        <v>3</v>
      </c>
      <c r="B24" s="36">
        <v>38</v>
      </c>
      <c r="C24" s="34" t="s">
        <v>91</v>
      </c>
      <c r="D24" s="34" t="s">
        <v>95</v>
      </c>
      <c r="E24" s="34" t="s">
        <v>106</v>
      </c>
      <c r="F24" s="29" t="s">
        <v>194</v>
      </c>
      <c r="G24" s="29" t="s">
        <v>188</v>
      </c>
      <c r="H24" s="36">
        <v>1</v>
      </c>
      <c r="I24" s="39" t="s">
        <v>195</v>
      </c>
      <c r="J24" s="36" t="s">
        <v>78</v>
      </c>
      <c r="K24" s="36" t="s">
        <v>129</v>
      </c>
      <c r="L24" s="32" t="s">
        <v>85</v>
      </c>
      <c r="M24" s="87" t="s">
        <v>196</v>
      </c>
      <c r="N24" s="34" t="s">
        <v>197</v>
      </c>
      <c r="O24" s="34" t="s">
        <v>198</v>
      </c>
      <c r="P24" s="49">
        <v>981.05</v>
      </c>
      <c r="Q24" s="49">
        <f>P24*1.18</f>
        <v>1157.6389999999999</v>
      </c>
      <c r="R24" s="31" t="s">
        <v>78</v>
      </c>
      <c r="S24" s="31" t="s">
        <v>78</v>
      </c>
      <c r="T24" s="31" t="s">
        <v>78</v>
      </c>
      <c r="U24" s="31" t="s">
        <v>78</v>
      </c>
      <c r="V24" s="31" t="s">
        <v>78</v>
      </c>
      <c r="W24" s="31" t="s">
        <v>78</v>
      </c>
      <c r="X24" s="31" t="s">
        <v>78</v>
      </c>
      <c r="Y24" s="31" t="s">
        <v>78</v>
      </c>
      <c r="Z24" s="31" t="s">
        <v>78</v>
      </c>
      <c r="AA24" s="49">
        <f>P24</f>
        <v>981.05</v>
      </c>
      <c r="AB24" s="49">
        <f>AA24*1.18</f>
        <v>1157.6389999999999</v>
      </c>
      <c r="AC24" s="31" t="s">
        <v>77</v>
      </c>
      <c r="AD24" s="31" t="s">
        <v>91</v>
      </c>
      <c r="AE24" s="36" t="s">
        <v>78</v>
      </c>
      <c r="AF24" s="100" t="s">
        <v>79</v>
      </c>
      <c r="AG24" s="32" t="s">
        <v>104</v>
      </c>
      <c r="AH24" s="32" t="s">
        <v>118</v>
      </c>
      <c r="AI24" s="36" t="s">
        <v>78</v>
      </c>
      <c r="AJ24" s="36" t="s">
        <v>78</v>
      </c>
      <c r="AK24" s="40" t="str">
        <f>I24</f>
        <v xml:space="preserve">Ремонт кровли, укрепление фундамента здания по адресу: г. Самара, ул. Авроры, д. 148 (литеры Б, Б1). </v>
      </c>
      <c r="AL24" s="34" t="s">
        <v>108</v>
      </c>
      <c r="AM24" s="36">
        <v>642</v>
      </c>
      <c r="AN24" s="36" t="s">
        <v>114</v>
      </c>
      <c r="AO24" s="36">
        <v>1</v>
      </c>
      <c r="AP24" s="87">
        <v>36401000000</v>
      </c>
      <c r="AQ24" s="36" t="s">
        <v>200</v>
      </c>
      <c r="AR24" s="96" t="s">
        <v>201</v>
      </c>
      <c r="AS24" s="96" t="s">
        <v>201</v>
      </c>
      <c r="AT24" s="34" t="s">
        <v>202</v>
      </c>
      <c r="AU24" s="34" t="s">
        <v>164</v>
      </c>
      <c r="AV24" s="36" t="s">
        <v>78</v>
      </c>
      <c r="AW24" s="36" t="s">
        <v>86</v>
      </c>
      <c r="AX24" s="36" t="s">
        <v>78</v>
      </c>
      <c r="AY24" s="36" t="s">
        <v>78</v>
      </c>
      <c r="AZ24" s="36" t="s">
        <v>78</v>
      </c>
      <c r="BA24" s="36" t="s">
        <v>78</v>
      </c>
      <c r="BB24" s="36" t="s">
        <v>78</v>
      </c>
      <c r="BC24" s="36" t="s">
        <v>78</v>
      </c>
      <c r="BD24" s="36" t="s">
        <v>78</v>
      </c>
      <c r="BE24" s="36" t="s">
        <v>78</v>
      </c>
      <c r="BF24" s="36" t="s">
        <v>78</v>
      </c>
      <c r="BG24" s="36" t="s">
        <v>78</v>
      </c>
      <c r="BH24" s="36" t="s">
        <v>78</v>
      </c>
      <c r="BI24" s="51" t="s">
        <v>203</v>
      </c>
    </row>
    <row r="25" spans="1:61" s="5" customFormat="1" ht="158.25" customHeight="1">
      <c r="A25" s="28">
        <v>5</v>
      </c>
      <c r="B25" s="36">
        <v>75</v>
      </c>
      <c r="C25" s="30" t="s">
        <v>90</v>
      </c>
      <c r="D25" s="28" t="s">
        <v>151</v>
      </c>
      <c r="E25" s="34" t="s">
        <v>152</v>
      </c>
      <c r="F25" s="43" t="s">
        <v>153</v>
      </c>
      <c r="G25" s="36" t="s">
        <v>154</v>
      </c>
      <c r="H25" s="36">
        <v>1</v>
      </c>
      <c r="I25" s="44" t="s">
        <v>222</v>
      </c>
      <c r="J25" s="45" t="s">
        <v>78</v>
      </c>
      <c r="K25" s="32" t="s">
        <v>155</v>
      </c>
      <c r="L25" s="41" t="s">
        <v>156</v>
      </c>
      <c r="M25" s="46" t="s">
        <v>157</v>
      </c>
      <c r="N25" s="47" t="s">
        <v>158</v>
      </c>
      <c r="O25" s="34" t="s">
        <v>103</v>
      </c>
      <c r="P25" s="52">
        <v>1200</v>
      </c>
      <c r="Q25" s="49">
        <f>P25*1.18</f>
        <v>1416</v>
      </c>
      <c r="R25" s="31" t="s">
        <v>78</v>
      </c>
      <c r="S25" s="31" t="s">
        <v>78</v>
      </c>
      <c r="T25" s="31" t="s">
        <v>78</v>
      </c>
      <c r="U25" s="31" t="s">
        <v>78</v>
      </c>
      <c r="V25" s="31" t="s">
        <v>78</v>
      </c>
      <c r="W25" s="31" t="s">
        <v>78</v>
      </c>
      <c r="X25" s="31" t="s">
        <v>78</v>
      </c>
      <c r="Y25" s="31" t="s">
        <v>78</v>
      </c>
      <c r="Z25" s="31" t="s">
        <v>78</v>
      </c>
      <c r="AA25" s="48">
        <v>1200</v>
      </c>
      <c r="AB25" s="49">
        <f>AA25*1.18</f>
        <v>1416</v>
      </c>
      <c r="AC25" s="32" t="s">
        <v>77</v>
      </c>
      <c r="AD25" s="31" t="s">
        <v>91</v>
      </c>
      <c r="AE25" s="45" t="s">
        <v>78</v>
      </c>
      <c r="AF25" s="36" t="s">
        <v>79</v>
      </c>
      <c r="AG25" s="32" t="s">
        <v>159</v>
      </c>
      <c r="AH25" s="32" t="s">
        <v>117</v>
      </c>
      <c r="AI25" s="45" t="s">
        <v>78</v>
      </c>
      <c r="AJ25" s="45" t="s">
        <v>78</v>
      </c>
      <c r="AK25" s="44" t="s">
        <v>222</v>
      </c>
      <c r="AL25" s="31" t="s">
        <v>161</v>
      </c>
      <c r="AM25" s="36">
        <v>642</v>
      </c>
      <c r="AN25" s="36" t="s">
        <v>114</v>
      </c>
      <c r="AO25" s="36">
        <v>1</v>
      </c>
      <c r="AP25" s="34" t="s">
        <v>215</v>
      </c>
      <c r="AQ25" s="32" t="s">
        <v>216</v>
      </c>
      <c r="AR25" s="32" t="s">
        <v>160</v>
      </c>
      <c r="AS25" s="32" t="s">
        <v>162</v>
      </c>
      <c r="AT25" s="32" t="s">
        <v>163</v>
      </c>
      <c r="AU25" s="32" t="s">
        <v>164</v>
      </c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1" t="s">
        <v>178</v>
      </c>
    </row>
    <row r="26" spans="1:61" s="5" customFormat="1" ht="74.25" customHeight="1">
      <c r="A26" s="28">
        <v>7</v>
      </c>
      <c r="B26" s="36">
        <v>58</v>
      </c>
      <c r="C26" s="30" t="s">
        <v>91</v>
      </c>
      <c r="D26" s="28" t="s">
        <v>78</v>
      </c>
      <c r="E26" s="30" t="s">
        <v>205</v>
      </c>
      <c r="F26" s="33" t="s">
        <v>102</v>
      </c>
      <c r="G26" s="33" t="s">
        <v>206</v>
      </c>
      <c r="H26" s="28">
        <v>1</v>
      </c>
      <c r="I26" s="39" t="s">
        <v>207</v>
      </c>
      <c r="J26" s="101" t="s">
        <v>78</v>
      </c>
      <c r="K26" s="34" t="s">
        <v>208</v>
      </c>
      <c r="L26" s="102" t="s">
        <v>85</v>
      </c>
      <c r="M26" s="103" t="s">
        <v>209</v>
      </c>
      <c r="N26" s="31" t="s">
        <v>210</v>
      </c>
      <c r="O26" s="31" t="s">
        <v>103</v>
      </c>
      <c r="P26" s="52">
        <v>1412.8</v>
      </c>
      <c r="Q26" s="52">
        <f>P26*1.18</f>
        <v>1667.1039999999998</v>
      </c>
      <c r="R26" s="31" t="s">
        <v>78</v>
      </c>
      <c r="S26" s="31" t="s">
        <v>78</v>
      </c>
      <c r="T26" s="31" t="s">
        <v>78</v>
      </c>
      <c r="U26" s="31" t="s">
        <v>78</v>
      </c>
      <c r="V26" s="31" t="s">
        <v>78</v>
      </c>
      <c r="W26" s="31" t="s">
        <v>78</v>
      </c>
      <c r="X26" s="31" t="s">
        <v>78</v>
      </c>
      <c r="Y26" s="31" t="s">
        <v>78</v>
      </c>
      <c r="Z26" s="31" t="s">
        <v>78</v>
      </c>
      <c r="AA26" s="52">
        <v>1412.8</v>
      </c>
      <c r="AB26" s="52">
        <f>AA26*1.18</f>
        <v>1667.1039999999998</v>
      </c>
      <c r="AC26" s="52" t="s">
        <v>77</v>
      </c>
      <c r="AD26" s="30" t="s">
        <v>90</v>
      </c>
      <c r="AE26" s="30" t="s">
        <v>78</v>
      </c>
      <c r="AF26" s="29" t="s">
        <v>79</v>
      </c>
      <c r="AG26" s="32" t="s">
        <v>211</v>
      </c>
      <c r="AH26" s="32" t="s">
        <v>204</v>
      </c>
      <c r="AI26" s="32" t="s">
        <v>78</v>
      </c>
      <c r="AJ26" s="32" t="s">
        <v>78</v>
      </c>
      <c r="AK26" s="104" t="str">
        <f>I26</f>
        <v>Услуги по охране объектов по адресам: г.Тула, Тимирязева, 99 Лит.А  и г. Тула, Тимирязева, 101б</v>
      </c>
      <c r="AL26" s="31" t="s">
        <v>161</v>
      </c>
      <c r="AM26" s="36">
        <v>642</v>
      </c>
      <c r="AN26" s="36" t="s">
        <v>114</v>
      </c>
      <c r="AO26" s="36">
        <v>1</v>
      </c>
      <c r="AP26" s="31">
        <v>40200000000</v>
      </c>
      <c r="AQ26" s="31" t="s">
        <v>212</v>
      </c>
      <c r="AR26" s="32" t="s">
        <v>213</v>
      </c>
      <c r="AS26" s="32" t="s">
        <v>213</v>
      </c>
      <c r="AT26" s="32" t="s">
        <v>214</v>
      </c>
      <c r="AU26" s="58" t="s">
        <v>119</v>
      </c>
      <c r="AV26" s="33" t="s">
        <v>78</v>
      </c>
      <c r="AW26" s="33" t="s">
        <v>86</v>
      </c>
      <c r="AX26" s="33" t="s">
        <v>78</v>
      </c>
      <c r="AY26" s="33" t="s">
        <v>78</v>
      </c>
      <c r="AZ26" s="33" t="s">
        <v>78</v>
      </c>
      <c r="BA26" s="33" t="s">
        <v>78</v>
      </c>
      <c r="BB26" s="33" t="s">
        <v>78</v>
      </c>
      <c r="BC26" s="33" t="s">
        <v>78</v>
      </c>
      <c r="BD26" s="33" t="s">
        <v>78</v>
      </c>
      <c r="BE26" s="33" t="s">
        <v>78</v>
      </c>
      <c r="BF26" s="33" t="s">
        <v>78</v>
      </c>
      <c r="BG26" s="33" t="s">
        <v>78</v>
      </c>
      <c r="BH26" s="33" t="s">
        <v>78</v>
      </c>
      <c r="BI26" s="35" t="s">
        <v>176</v>
      </c>
    </row>
    <row r="27" spans="1:61" s="5" customFormat="1" ht="102.75" customHeight="1">
      <c r="A27" s="56">
        <v>7</v>
      </c>
      <c r="B27" s="92">
        <v>61</v>
      </c>
      <c r="C27" s="30" t="s">
        <v>217</v>
      </c>
      <c r="D27" s="30" t="s">
        <v>78</v>
      </c>
      <c r="E27" s="30" t="s">
        <v>165</v>
      </c>
      <c r="F27" s="33" t="s">
        <v>218</v>
      </c>
      <c r="G27" s="33" t="s">
        <v>219</v>
      </c>
      <c r="H27" s="28">
        <v>1</v>
      </c>
      <c r="I27" s="38" t="s">
        <v>220</v>
      </c>
      <c r="J27" s="45" t="s">
        <v>78</v>
      </c>
      <c r="K27" s="34" t="s">
        <v>208</v>
      </c>
      <c r="L27" s="41" t="s">
        <v>156</v>
      </c>
      <c r="M27" s="103" t="s">
        <v>157</v>
      </c>
      <c r="N27" s="31" t="s">
        <v>158</v>
      </c>
      <c r="O27" s="32" t="s">
        <v>103</v>
      </c>
      <c r="P27" s="57">
        <v>755</v>
      </c>
      <c r="Q27" s="52">
        <f>P27*1.18</f>
        <v>890.9</v>
      </c>
      <c r="R27" s="31" t="s">
        <v>78</v>
      </c>
      <c r="S27" s="31" t="s">
        <v>78</v>
      </c>
      <c r="T27" s="31" t="s">
        <v>78</v>
      </c>
      <c r="U27" s="31" t="s">
        <v>78</v>
      </c>
      <c r="V27" s="31" t="s">
        <v>78</v>
      </c>
      <c r="W27" s="31" t="s">
        <v>78</v>
      </c>
      <c r="X27" s="31" t="s">
        <v>78</v>
      </c>
      <c r="Y27" s="31" t="s">
        <v>78</v>
      </c>
      <c r="Z27" s="31" t="s">
        <v>78</v>
      </c>
      <c r="AA27" s="52">
        <f>P27</f>
        <v>755</v>
      </c>
      <c r="AB27" s="52">
        <f>AA27*1.18</f>
        <v>890.9</v>
      </c>
      <c r="AC27" s="31" t="s">
        <v>77</v>
      </c>
      <c r="AD27" s="31" t="s">
        <v>91</v>
      </c>
      <c r="AE27" s="31" t="s">
        <v>78</v>
      </c>
      <c r="AF27" s="31" t="s">
        <v>79</v>
      </c>
      <c r="AG27" s="32" t="s">
        <v>104</v>
      </c>
      <c r="AH27" s="32" t="s">
        <v>117</v>
      </c>
      <c r="AI27" s="31" t="s">
        <v>199</v>
      </c>
      <c r="AJ27" s="31" t="s">
        <v>199</v>
      </c>
      <c r="AK27" s="38" t="str">
        <f>I27</f>
        <v xml:space="preserve">Оказание услуг оценщиков для целей снижения кадастровой стоимости объектов недвижимости АО "НИЦ ЕЭС" </v>
      </c>
      <c r="AL27" s="31" t="s">
        <v>161</v>
      </c>
      <c r="AM27" s="32">
        <v>642</v>
      </c>
      <c r="AN27" s="32" t="s">
        <v>221</v>
      </c>
      <c r="AO27" s="36">
        <v>1</v>
      </c>
      <c r="AP27" s="31">
        <v>45260000000</v>
      </c>
      <c r="AQ27" s="32" t="s">
        <v>84</v>
      </c>
      <c r="AR27" s="32" t="s">
        <v>118</v>
      </c>
      <c r="AS27" s="32" t="s">
        <v>118</v>
      </c>
      <c r="AT27" s="32" t="s">
        <v>113</v>
      </c>
      <c r="AU27" s="32" t="s">
        <v>190</v>
      </c>
      <c r="AV27" s="32" t="s">
        <v>199</v>
      </c>
      <c r="AW27" s="32" t="s">
        <v>86</v>
      </c>
      <c r="AX27" s="105" t="s">
        <v>199</v>
      </c>
      <c r="AY27" s="45" t="s">
        <v>78</v>
      </c>
      <c r="AZ27" s="45" t="s">
        <v>78</v>
      </c>
      <c r="BA27" s="45" t="s">
        <v>78</v>
      </c>
      <c r="BB27" s="45" t="s">
        <v>78</v>
      </c>
      <c r="BC27" s="45" t="s">
        <v>78</v>
      </c>
      <c r="BD27" s="45" t="s">
        <v>78</v>
      </c>
      <c r="BE27" s="45" t="s">
        <v>78</v>
      </c>
      <c r="BF27" s="45" t="s">
        <v>78</v>
      </c>
      <c r="BG27" s="45" t="s">
        <v>78</v>
      </c>
      <c r="BH27" s="45" t="s">
        <v>78</v>
      </c>
      <c r="BI27" s="35" t="s">
        <v>223</v>
      </c>
    </row>
  </sheetData>
  <autoFilter ref="A10:BI16"/>
  <mergeCells count="70">
    <mergeCell ref="BI15:BI16"/>
    <mergeCell ref="B17:B18"/>
    <mergeCell ref="BI17:BI18"/>
    <mergeCell ref="B15:B16"/>
    <mergeCell ref="AC15:AC16"/>
    <mergeCell ref="AD15:AD16"/>
    <mergeCell ref="AE15:AE16"/>
    <mergeCell ref="AF15:AF16"/>
    <mergeCell ref="AP8:AQ8"/>
    <mergeCell ref="AR8:AR9"/>
    <mergeCell ref="AI7:AJ7"/>
    <mergeCell ref="AK7:AT7"/>
    <mergeCell ref="AG15:AG16"/>
    <mergeCell ref="AH15:AH16"/>
    <mergeCell ref="AM8:AN8"/>
    <mergeCell ref="AO8:AO9"/>
    <mergeCell ref="AS8:AS9"/>
    <mergeCell ref="AL8:AL9"/>
    <mergeCell ref="AT8:AT9"/>
    <mergeCell ref="J7:J9"/>
    <mergeCell ref="R7:Z7"/>
    <mergeCell ref="O7:O9"/>
    <mergeCell ref="P7:Q8"/>
    <mergeCell ref="M7:M9"/>
    <mergeCell ref="N7:N9"/>
    <mergeCell ref="R8:R9"/>
    <mergeCell ref="K7:K9"/>
    <mergeCell ref="L7:L9"/>
    <mergeCell ref="A7:A9"/>
    <mergeCell ref="B7:B9"/>
    <mergeCell ref="C7:E7"/>
    <mergeCell ref="I7:I9"/>
    <mergeCell ref="F7:F9"/>
    <mergeCell ref="G7:G9"/>
    <mergeCell ref="H7:H9"/>
    <mergeCell ref="C8:C9"/>
    <mergeCell ref="D8:D9"/>
    <mergeCell ref="E8:E9"/>
    <mergeCell ref="AD8:AD9"/>
    <mergeCell ref="AE8:AE9"/>
    <mergeCell ref="AF8:AF9"/>
    <mergeCell ref="AG8:AG9"/>
    <mergeCell ref="AI8:AI9"/>
    <mergeCell ref="AH8:AH9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A21:A22"/>
    <mergeCell ref="B21:B22"/>
    <mergeCell ref="AC21:AC22"/>
    <mergeCell ref="BI21:BI22"/>
    <mergeCell ref="BB8:BB9"/>
    <mergeCell ref="BC8:BC9"/>
    <mergeCell ref="AC7:AC9"/>
    <mergeCell ref="Y8:Z8"/>
    <mergeCell ref="S8:W8"/>
    <mergeCell ref="X8:X9"/>
    <mergeCell ref="AD7:AH7"/>
    <mergeCell ref="AA7:AB8"/>
    <mergeCell ref="AY8:AY9"/>
    <mergeCell ref="AJ8:AJ9"/>
    <mergeCell ref="AK8:AK9"/>
    <mergeCell ref="AX7:AX9"/>
  </mergeCells>
  <pageMargins left="0.39370078740157483" right="0.19685039370078741" top="0.59055118110236227" bottom="0.98425196850393704" header="0.51181102362204722" footer="0.51181102362204722"/>
  <pageSetup paperSize="8"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C2E328-F6EE-441E-902A-DDF8A705939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№2 План закупки</vt:lpstr>
      <vt:lpstr>'Приложение №2 План закупки'!Заголовки_для_печати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2017-02-01T15:36:20Z</cp:lastPrinted>
  <dcterms:created xsi:type="dcterms:W3CDTF">2011-11-18T07:59:33Z</dcterms:created>
  <dcterms:modified xsi:type="dcterms:W3CDTF">2017-02-03T08:50:18Z</dcterms:modified>
</cp:coreProperties>
</file>