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800" windowHeight="11835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закупки'!$A$10:$AW$44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28" i="10" l="1"/>
  <c r="R27" i="10"/>
  <c r="R26" i="10"/>
  <c r="R25" i="10"/>
  <c r="AB43" i="10" l="1"/>
  <c r="R43" i="10"/>
  <c r="AB42" i="10"/>
  <c r="R42" i="10"/>
  <c r="AB41" i="10"/>
  <c r="R41" i="10"/>
  <c r="Q40" i="10"/>
  <c r="R40" i="10" s="1"/>
  <c r="R39" i="10"/>
  <c r="AB44" i="10" l="1"/>
  <c r="R44" i="10"/>
  <c r="R38" i="10" l="1"/>
  <c r="R37" i="10"/>
  <c r="R36" i="10"/>
  <c r="AB35" i="10"/>
  <c r="R35" i="10"/>
  <c r="R34" i="10"/>
  <c r="B34" i="10"/>
  <c r="R33" i="10"/>
  <c r="R32" i="10"/>
  <c r="R31" i="10"/>
  <c r="R30" i="10"/>
  <c r="R29" i="10"/>
  <c r="R24" i="10"/>
  <c r="R23" i="10"/>
  <c r="R22" i="10"/>
  <c r="B22" i="10"/>
  <c r="B23" i="10" s="1"/>
  <c r="B24" i="10" s="1"/>
  <c r="AB21" i="10"/>
  <c r="AP21" i="10" s="1"/>
  <c r="R21" i="10"/>
  <c r="AS21" i="10" s="1"/>
  <c r="AB20" i="10"/>
  <c r="AP20" i="10" s="1"/>
  <c r="R20" i="10"/>
  <c r="AS20" i="10" s="1"/>
  <c r="AR19" i="10"/>
  <c r="AB19" i="10"/>
  <c r="R19" i="10"/>
  <c r="AR18" i="10"/>
  <c r="AB18" i="10"/>
  <c r="R18" i="10"/>
  <c r="AB17" i="10"/>
  <c r="R17" i="10"/>
  <c r="B17" i="10"/>
  <c r="B18" i="10" s="1"/>
  <c r="B19" i="10" s="1"/>
  <c r="AB16" i="10"/>
  <c r="R16" i="10"/>
  <c r="AS16" i="10" s="1"/>
  <c r="AB15" i="10"/>
  <c r="R15" i="10"/>
  <c r="AS15" i="10" s="1"/>
  <c r="AB14" i="10"/>
  <c r="R14" i="10"/>
  <c r="B14" i="10"/>
  <c r="AB13" i="10"/>
  <c r="R13" i="10"/>
  <c r="B30" i="10" l="1"/>
  <c r="B31" i="10" s="1"/>
  <c r="B32" i="10" s="1"/>
  <c r="R11" i="10"/>
  <c r="Q45" i="10" l="1"/>
  <c r="R45" i="10" s="1"/>
</calcChain>
</file>

<file path=xl/sharedStrings.xml><?xml version="1.0" encoding="utf-8"?>
<sst xmlns="http://schemas.openxmlformats.org/spreadsheetml/2006/main" count="1482" uniqueCount="260">
  <si>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</si>
  <si>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</si>
  <si>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</si>
  <si>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</si>
  <si>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</si>
  <si>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</si>
  <si>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</si>
  <si>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</si>
  <si>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</si>
  <si>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</si>
  <si>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</si>
  <si>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</si>
  <si>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</si>
  <si>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</si>
  <si>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</si>
  <si>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</si>
  <si>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</si>
  <si>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</si>
  <si>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</si>
  <si>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</si>
  <si>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</si>
  <si>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</si>
  <si>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</si>
  <si>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</si>
  <si>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</si>
  <si>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</si>
  <si>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</si>
  <si>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</si>
  <si>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</si>
  <si>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</si>
  <si>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</si>
  <si>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</si>
  <si>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</si>
  <si>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</si>
  <si>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</si>
  <si>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</si>
  <si>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</si>
  <si>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</si>
  <si>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</si>
  <si>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</si>
  <si>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</si>
  <si>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</si>
  <si>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</si>
  <si>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</si>
  <si>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</si>
  <si>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</si>
  <si>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</si>
  <si>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</si>
  <si>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</si>
  <si>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</si>
  <si>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</si>
  <si>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</si>
  <si>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</si>
  <si>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</si>
  <si>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</si>
  <si>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</si>
  <si>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</si>
  <si>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</si>
  <si>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</si>
  <si>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</si>
  <si>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</si>
  <si>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</si>
  <si>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</si>
  <si>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</si>
  <si>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</si>
  <si>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</si>
  <si>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</si>
  <si>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</si>
  <si>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</si>
  <si>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г. Москва</t>
  </si>
  <si>
    <t>В соответствии с техническим заданием</t>
  </si>
  <si>
    <t>1</t>
  </si>
  <si>
    <t>ОЗП</t>
  </si>
  <si>
    <t>электронная</t>
  </si>
  <si>
    <t xml:space="preserve">нет </t>
  </si>
  <si>
    <t>Сентябрь 
2018</t>
  </si>
  <si>
    <t>Ноябрь
2018</t>
  </si>
  <si>
    <t>47.41</t>
  </si>
  <si>
    <t xml:space="preserve">АО "НИЦ ЕЭС" </t>
  </si>
  <si>
    <t>__</t>
  </si>
  <si>
    <t>Отдел безопасности</t>
  </si>
  <si>
    <t>Анализ рынка</t>
  </si>
  <si>
    <t>Москва</t>
  </si>
  <si>
    <t>2019
2020</t>
  </si>
  <si>
    <t xml:space="preserve">Услуги </t>
  </si>
  <si>
    <t>управленческие расходы</t>
  </si>
  <si>
    <t>2018</t>
  </si>
  <si>
    <t>ИТ</t>
  </si>
  <si>
    <t>Коммерческая дирекция</t>
  </si>
  <si>
    <t>Оказание услуг по разработке и изготовлению рекламных материалов</t>
  </si>
  <si>
    <t>68.31.2</t>
  </si>
  <si>
    <t>68.20.12.000</t>
  </si>
  <si>
    <t>коммерческие расходы</t>
  </si>
  <si>
    <t>расчет начальной (максимальной) цены договора</t>
  </si>
  <si>
    <t>876</t>
  </si>
  <si>
    <t>Условная единица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</si>
  <si>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</si>
  <si>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</si>
  <si>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</si>
  <si>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</si>
  <si>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</si>
  <si>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Корректировка Плана закупки АО "НИЦ ЕЭС"  на 2018 год.</t>
  </si>
  <si>
    <t>Оказание услуг по предоставлению доступа к информационному ресурсу Спарк</t>
  </si>
  <si>
    <t>Октябрь 
2018</t>
  </si>
  <si>
    <t>Оказание услуг по справочно-правовому обеспечению</t>
  </si>
  <si>
    <t>47.41.2</t>
  </si>
  <si>
    <t>Договор возмездного оказания услуг по информационному обслуживанию Консультант Плюс от 19.05.2017 № 172-ДОУ-ЕЭС-2017, договор от 01.05.2017 № 037-ДОУ-СВБ-2017, с учетом индекса потребительских цен (ИПЦ) в 2017 году, рассчитываемого в соответствии с Основными положениями о порядке наблюдения за потребительскими ценами и тарифами на товары и платные услуги, оказанные населению, и определения индекса потребительских цен, утвержденными Постановлением Госкомстата РФ от 25.03.2002 N 23.</t>
  </si>
  <si>
    <t>1 742,27</t>
  </si>
  <si>
    <t>Март
2018</t>
  </si>
  <si>
    <t>2018
2019</t>
  </si>
  <si>
    <t>Техническая дирекция</t>
  </si>
  <si>
    <t>СМР</t>
  </si>
  <si>
    <t>Выполнение работ по монтажу 2-х лифтов в лифтовые шахты №2 и №3 здания по адресу: г. Москва, Волоколамское ш., д. 2</t>
  </si>
  <si>
    <t>43.29</t>
  </si>
  <si>
    <t>43.29.19</t>
  </si>
  <si>
    <t>прибыль/
амортизация</t>
  </si>
  <si>
    <t>Смета</t>
  </si>
  <si>
    <t>ОК</t>
  </si>
  <si>
    <t>Май 
2018</t>
  </si>
  <si>
    <t>Июнь 
2018</t>
  </si>
  <si>
    <t>Монтаж 2-х лифтов в лифтовые шахты №2 и №3 здания по адресу: г. Москва, Волоколамское ш., д. 2</t>
  </si>
  <si>
    <t>не требуется</t>
  </si>
  <si>
    <t>Выполнение работ по оборудованию мест для курения у центрального входа и во внутреннем дворе здания по адресу: г. Москва, Семёновский пер., д. 15</t>
  </si>
  <si>
    <t>43.2</t>
  </si>
  <si>
    <t>Апрель 
2018</t>
  </si>
  <si>
    <t>Оборудование мест для курения у центрального входа и во внутреннем дворе здания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</si>
  <si>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</si>
  <si>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43.21</t>
  </si>
  <si>
    <t>43.21.10</t>
  </si>
  <si>
    <t>Июнь
2018</t>
  </si>
  <si>
    <t>Июль 
2018</t>
  </si>
  <si>
    <t>Октябрь 2018</t>
  </si>
  <si>
    <t>Реконструкция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t>
  </si>
  <si>
    <t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</si>
  <si>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Реконструкция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t>
  </si>
  <si>
    <t>Выполнение работ по перепланировке помещения № 3 на 10 этаже (площадью 229,9 кв.м.) в здании по адресу: г. Москва, Семёновская наб., д. 2/1, стр.1</t>
  </si>
  <si>
    <t>43.2, 43.3</t>
  </si>
  <si>
    <t>Перепланировка помещения № 3 на 10 этаже (площадью 229,9 кв.м.) в здании по адресу: г. Москва, Семёновская наб., д. 2/1, стр.1</t>
  </si>
  <si>
    <t>Сентябрь 2018</t>
  </si>
  <si>
    <t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</si>
  <si>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Санкт-Петербург</t>
  </si>
  <si>
    <t>Перепланировка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t>
  </si>
  <si>
    <t>Выполнение работ по установке кондиционеров (11 шт.) в здании по адресу: г. Санкт-Петербург, Вознесенский пр-т, д. 26, лит.А</t>
  </si>
  <si>
    <t>43.22</t>
  </si>
  <si>
    <t>43.22.1</t>
  </si>
  <si>
    <t>Установка кондиционеров (11 шт.) в здании по адресу: г. Санкт-Петербург, Вознесенский пр-т, д. 26, лит.А</t>
  </si>
  <si>
    <t>Сибирский филиал/Техническая дирекция</t>
  </si>
  <si>
    <t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t>
  </si>
  <si>
    <t>43.29.1</t>
  </si>
  <si>
    <t>Май 2018</t>
  </si>
  <si>
    <t>г.Новосибирск</t>
  </si>
  <si>
    <t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t>
  </si>
  <si>
    <t>43.39</t>
  </si>
  <si>
    <t>г. Иркутск</t>
  </si>
  <si>
    <t>Сентябрь
2018</t>
  </si>
  <si>
    <t xml:space="preserve">УС </t>
  </si>
  <si>
    <t>Оказание услуг по комплексной технической эксплуатации объектов по адресам: 
- г. Москва, Волоколамское ш., д. 2;
- г. Москва, Семеновский пер., д.15;
- г. Москва, Спартаковская ул., д. 2 "А", стр. 1; 
- г. Москва, Семёновская набережная, д. 2/1, стр. 1</t>
  </si>
  <si>
    <t>81.1</t>
  </si>
  <si>
    <t>себестоимость</t>
  </si>
  <si>
    <t>Оказание услуг по комплексной  технической эксплуатация объектов АО «НИЦ ЕЭС», расположенных по адресам: 
- г. Тула, ул. Тимирязева, д.99, лит. А; 
- г. Тула, ул. Тимирязева, д. 101б; 
- г. Санкт-Петербург, Невский пр., 111\3, лит. А; 
- г. Санкт-Петербург, Вознесенский пр-т, д.26, лит.А;
- г. Нижний Новгород, пр-т Ленина, д. 20.</t>
  </si>
  <si>
    <t>70401380000/
40200000000/
22401000000</t>
  </si>
  <si>
    <t>г. Тула/
г. Санкт-Петербург/
г. Нижний Новгород</t>
  </si>
  <si>
    <t>Июнь 
2019</t>
  </si>
  <si>
    <t xml:space="preserve">Оказание услуг по вывозу и транспортировке  твердых коммунальных отходов (ТКО) и снега с объектов по адресам: 
- г. Москва, Волоколамское ш., д. 2; 
- г. Москва, Семеновский пер., д.15; 
- г. Москва, Спартаковская ул., д. 2 "А", стр. 1                                        </t>
  </si>
  <si>
    <t>38</t>
  </si>
  <si>
    <t>38.11.21</t>
  </si>
  <si>
    <t>отчет за 2017 г.</t>
  </si>
  <si>
    <t>Декабрь 
2018</t>
  </si>
  <si>
    <t>Январь 
2019</t>
  </si>
  <si>
    <t>Декабрь 
2019</t>
  </si>
  <si>
    <t>Выполнение работ по ремонту цоколя и крыльца здания по адресу: г. Москва, Семёновский пер., д.15</t>
  </si>
  <si>
    <t xml:space="preserve">43.2, 
43.3, </t>
  </si>
  <si>
    <t>43.2, 
43.3</t>
  </si>
  <si>
    <t>Ремонт цоколя и крыльца здания по адресу: г. Москва, Семёновский пер., д.15</t>
  </si>
  <si>
    <t>Оказание услуг по помывке остекления здания по адресу: г. Москва, Семеновский пер., д.15</t>
  </si>
  <si>
    <t>81.22</t>
  </si>
  <si>
    <t>Расчет стоимости</t>
  </si>
  <si>
    <t>Оказание услуг по помывке остекления  здания по адресу: г. Москва, Спартаковская ул., д. 2 "А", стр. 1</t>
  </si>
  <si>
    <t>Оказание услуг по помывке остекления  здания по адресу:  г. Москва, Семёновская набережная, д. 2/1, стр. 1</t>
  </si>
  <si>
    <t>Выполнение работ по ремонту санитарных комнат  (1-4 этажи) с заменой санитарного оборудования в здании по адресу: г. Санкт-Петербург, Невский проспект, д.111/3, лит.А</t>
  </si>
  <si>
    <t>43.29, 43.33</t>
  </si>
  <si>
    <t>Ремонт санитарных  комнат  (1-4 этажи) с заменой санитарного оборудования   в здании по адресу: г. Санкт-Петербург, Невский проспект, 111/3, лит.А</t>
  </si>
  <si>
    <t>Выполнение работ по ремонту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</si>
  <si>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43.3.</t>
  </si>
  <si>
    <t>Ремонт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</si>
  <si>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УС</t>
  </si>
  <si>
    <t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t>
  </si>
  <si>
    <t>65701000               75701000</t>
  </si>
  <si>
    <t>г. Екатеринбург
г. Челябинск</t>
  </si>
  <si>
    <t>Выполнение работ по ремонту помещений № 6, 12 (по БТИ) первого этажа и помещений № 34, 35, 39, 40, 42, 41, 43, 67-70 (по БТИ) цокольного этажа здания по адресу: г. Красноярск, пр.Свободный, д. 66а</t>
  </si>
  <si>
    <t>изменение способа проведения закупки, перенос срока подведения итогов ЗП</t>
  </si>
  <si>
    <t>Выполнение работ по ремонту отмостки, асфальтового покрытия, секций забора здания по адресу: г. Москва, Семёновский пер., д.15</t>
  </si>
  <si>
    <t>43.2, 
43.3,  43.29</t>
  </si>
  <si>
    <t>прочие расходы</t>
  </si>
  <si>
    <t>Ремонт отмостки, асфальтового покрытия, секций забора здания по адресу: г. Москва, Семёновский пер., д.15</t>
  </si>
  <si>
    <t>МТРиО</t>
  </si>
  <si>
    <t>Приобретение модулей (типа "Буран") порошкового пожаротушения в здание по адресу: г. Москва, Спартаковская ул., д. 2а, стр. 1</t>
  </si>
  <si>
    <t>28.29</t>
  </si>
  <si>
    <t>28.29.22</t>
  </si>
  <si>
    <t>Справочник цен мониторинг</t>
  </si>
  <si>
    <t>Приобретение модулей типа порошкового пожаротушения в здание по адресу: г. Москва, Спартаковская ул., д. 2а, стр. 1</t>
  </si>
  <si>
    <t>Не требуется</t>
  </si>
  <si>
    <t>70.31.2</t>
  </si>
  <si>
    <t>7020000 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</si>
  <si>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t>
  </si>
  <si>
    <t>Коммерческие предложения</t>
  </si>
  <si>
    <t>г. Москва, г. Санкт-Петербург, г. Нижний Новгород, г. Екатеринбург, г. Томск, Екатеринбург, г. Челябинск, г. Красноярск, г. Новосибирск, г. Саратов, г. Волгоград, г. Самара, г. Ростов-на-дону, г.Краснодар</t>
  </si>
  <si>
    <t>АО "НИЦ ЕЭС" и все Филиалы / Коммерческая дирекция</t>
  </si>
  <si>
    <t>Январь 
2018</t>
  </si>
  <si>
    <t>Февраль 2018</t>
  </si>
  <si>
    <t>Исключение из ПЗ 2018</t>
  </si>
  <si>
    <t xml:space="preserve">Служба информационных технологий </t>
  </si>
  <si>
    <t>Поставка офисной техники, расходных материаллов и запасных частей для ремонта и модернизации персональных компьютеров</t>
  </si>
  <si>
    <t>28.23</t>
  </si>
  <si>
    <t>26.20</t>
  </si>
  <si>
    <t>Анализ рынка, коммерческие предложения</t>
  </si>
  <si>
    <t>Поставка офисной техники, расходных материалов и запасных частей для ремонта и модернизации персональных компьютеров</t>
  </si>
  <si>
    <t>Охрана</t>
  </si>
  <si>
    <t>Оказание услуг по охране объекта по адресу: г. Нижний Новгород, пр-т Ленина, д. 20</t>
  </si>
  <si>
    <t>80.1</t>
  </si>
  <si>
    <t>Услуги по охране объекта по адресу: г. Нижний Новгород, пр-т Ленина, д. 20</t>
  </si>
  <si>
    <t>Нижний Новгород</t>
  </si>
  <si>
    <t>Сентябрь 2019</t>
  </si>
  <si>
    <t>Сибирский филиал</t>
  </si>
  <si>
    <t>Оказание услуг по охране обьектов недвижимости (территории и зданий) по адресу: г. Иркутск, ул. Помяловского,1</t>
  </si>
  <si>
    <t>Отчет предыдущего периода</t>
  </si>
  <si>
    <t>Август
2019</t>
  </si>
  <si>
    <t>Оказание услуг по охране обьектов недвижимости (территории и зданий) по адресу: г. Томск, пр. Кирова,36</t>
  </si>
  <si>
    <t>Январь
2019</t>
  </si>
  <si>
    <t>69401000000</t>
  </si>
  <si>
    <t>г. Томск</t>
  </si>
  <si>
    <t>Февраль 
2019</t>
  </si>
  <si>
    <t>Январь
2020</t>
  </si>
  <si>
    <t>Южный филиал</t>
  </si>
  <si>
    <t xml:space="preserve">Оказание услуг по охране объектов по адресу: 
- г. Ростов-на-Дону, улица Литвинова, д. 4, 
- г. Ростов-на-Дону, проспект Буденновский, д. 2.             </t>
  </si>
  <si>
    <t>анализ рынка услуг</t>
  </si>
  <si>
    <t>В соответствии с ТЗ</t>
  </si>
  <si>
    <t>г. Ростов-на-Дону</t>
  </si>
  <si>
    <t>Ноябрь 
2018</t>
  </si>
  <si>
    <t>Дирекция корпоративного управления и правового обеспечения</t>
  </si>
  <si>
    <t>Май 
2019</t>
  </si>
  <si>
    <t>Декабрь 2019</t>
  </si>
  <si>
    <t>Август 
2018</t>
  </si>
  <si>
    <t xml:space="preserve">Изменение наименования лота (предмета договора) </t>
  </si>
  <si>
    <t>корректировка периода проведения закупки</t>
  </si>
  <si>
    <t>изменение способа проведения закупки, корректировка периода проведения закупки</t>
  </si>
  <si>
    <t>Декабрь  2018</t>
  </si>
  <si>
    <t>Октябрь  2018</t>
  </si>
  <si>
    <t>Февраль
2018</t>
  </si>
  <si>
    <t>Март          2019</t>
  </si>
  <si>
    <t xml:space="preserve">Предоставление доступа к информационному ресурсу Спарк или аналогу </t>
  </si>
  <si>
    <t>Апрель
 2019</t>
  </si>
  <si>
    <t>Март 
2018</t>
  </si>
  <si>
    <t>Ноябрь 
2019</t>
  </si>
  <si>
    <t>Выполнение аварийных работ и предаварийный ремонт инженерных систем и строительных конструкций в здании по адресу: г. Москва, Волоколамское ш., д. 2</t>
  </si>
  <si>
    <t>43.2, 
43.3, 
43.9</t>
  </si>
  <si>
    <t>Выполнение аварийных работ и предаварийный ремонт инженерных систем и строительных конструкций в здании по адресу: г. Москва, Семеновский пер., д. 15</t>
  </si>
  <si>
    <t>Выполнение аварийных работ и предаварийный ремонт инженерных систем и строительных конструкций в здании по адресу: г. Москва, Спартаковская ул., д. 2а, стр.1</t>
  </si>
  <si>
    <t>43.2, 
43.3, 
43.9, 43.29</t>
  </si>
  <si>
    <t>Выполнение аварийных работ и предаварийный ремонт инженерных систем и строительных конструкций в здании по адресу: г. Москва, Семёновская наб., д. 2/1, стр.1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</si>
</sst>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  <numFmt numFmtId="187" formatCode="#,##0.0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" fillId="0" borderId="0"/>
    <xf numFmtId="184" fontId="2" fillId="0" borderId="0"/>
  </cellStyleXfs>
  <cellXfs count="109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0" applyNumberFormat="1" applyFont="1" applyFill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0" fontId="86" fillId="75" borderId="1" xfId="0" applyNumberFormat="1" applyFont="1" applyFill="1" applyBorder="1" applyAlignment="1">
      <alignment horizontal="center" vertical="center" wrapText="1"/>
    </xf>
    <xf numFmtId="0" fontId="86" fillId="0" borderId="0" xfId="0" applyFont="1"/>
    <xf numFmtId="0" fontId="86" fillId="75" borderId="1" xfId="0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5" fillId="75" borderId="1" xfId="0" applyNumberFormat="1" applyFont="1" applyFill="1" applyBorder="1" applyAlignment="1">
      <alignment horizontal="left" vertical="center" wrapText="1"/>
    </xf>
    <xf numFmtId="0" fontId="85" fillId="75" borderId="1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/>
    </xf>
    <xf numFmtId="4" fontId="85" fillId="75" borderId="1" xfId="0" applyNumberFormat="1" applyFont="1" applyFill="1" applyBorder="1" applyAlignment="1">
      <alignment horizontal="center" vertical="center" wrapText="1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 applyProtection="1">
      <alignment horizontal="center" vertical="center" wrapText="1"/>
      <protection locked="0"/>
    </xf>
    <xf numFmtId="0" fontId="85" fillId="75" borderId="1" xfId="0" applyFont="1" applyFill="1" applyBorder="1" applyAlignment="1">
      <alignment vertical="center" wrapText="1"/>
    </xf>
    <xf numFmtId="184" fontId="86" fillId="75" borderId="1" xfId="0" applyNumberFormat="1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88" fillId="0" borderId="0" xfId="0" applyFont="1" applyFill="1"/>
    <xf numFmtId="0" fontId="89" fillId="0" borderId="0" xfId="0" applyFont="1" applyFill="1" applyAlignment="1">
      <alignment horizontal="right" vertical="top"/>
    </xf>
    <xf numFmtId="0" fontId="90" fillId="0" borderId="0" xfId="0" applyFont="1" applyFill="1"/>
    <xf numFmtId="0" fontId="91" fillId="0" borderId="0" xfId="0" applyFont="1" applyAlignment="1">
      <alignment horizontal="left"/>
    </xf>
    <xf numFmtId="0" fontId="9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79" fillId="0" borderId="0" xfId="0" applyFont="1" applyFill="1"/>
    <xf numFmtId="0" fontId="87" fillId="0" borderId="0" xfId="0" applyFont="1" applyFill="1" applyAlignment="1">
      <alignment horizontal="right"/>
    </xf>
    <xf numFmtId="0" fontId="86" fillId="75" borderId="1" xfId="0" applyNumberFormat="1" applyFont="1" applyFill="1" applyBorder="1" applyAlignment="1">
      <alignment horizontal="left" vertical="center" wrapText="1"/>
    </xf>
    <xf numFmtId="184" fontId="85" fillId="75" borderId="1" xfId="0" applyNumberFormat="1" applyFont="1" applyFill="1" applyBorder="1" applyAlignment="1">
      <alignment horizontal="left" vertical="center" wrapText="1"/>
    </xf>
    <xf numFmtId="4" fontId="85" fillId="75" borderId="37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center" vertical="center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0" fontId="85" fillId="75" borderId="1" xfId="60312" applyNumberFormat="1" applyFont="1" applyFill="1" applyBorder="1" applyAlignment="1" applyProtection="1">
      <alignment horizontal="left" vertical="center" wrapText="1"/>
    </xf>
    <xf numFmtId="49" fontId="85" fillId="75" borderId="34" xfId="0" applyNumberFormat="1" applyFont="1" applyFill="1" applyBorder="1" applyAlignment="1">
      <alignment horizontal="center" vertical="center" wrapText="1"/>
    </xf>
    <xf numFmtId="184" fontId="85" fillId="75" borderId="1" xfId="60312" applyFont="1" applyFill="1" applyBorder="1" applyAlignment="1" applyProtection="1">
      <alignment horizontal="left" vertical="center" wrapText="1"/>
    </xf>
    <xf numFmtId="49" fontId="85" fillId="75" borderId="1" xfId="0" applyNumberFormat="1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horizontal="left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184" fontId="85" fillId="75" borderId="1" xfId="60312" applyNumberFormat="1" applyFont="1" applyFill="1" applyBorder="1" applyAlignment="1" applyProtection="1">
      <alignment horizontal="left" vertical="center" wrapText="1"/>
    </xf>
    <xf numFmtId="0" fontId="85" fillId="75" borderId="31" xfId="0" applyFont="1" applyFill="1" applyBorder="1" applyAlignment="1">
      <alignment horizontal="center" vertical="center"/>
    </xf>
    <xf numFmtId="184" fontId="86" fillId="75" borderId="32" xfId="0" applyNumberFormat="1" applyFont="1" applyFill="1" applyBorder="1" applyAlignment="1">
      <alignment horizontal="left" vertical="center"/>
    </xf>
    <xf numFmtId="0" fontId="93" fillId="75" borderId="1" xfId="0" applyFont="1" applyFill="1" applyBorder="1" applyAlignment="1">
      <alignment horizontal="center" vertical="center"/>
    </xf>
    <xf numFmtId="0" fontId="86" fillId="75" borderId="1" xfId="0" applyFont="1" applyFill="1" applyBorder="1" applyAlignment="1">
      <alignment vertical="center" wrapText="1"/>
    </xf>
    <xf numFmtId="0" fontId="85" fillId="75" borderId="1" xfId="0" applyFont="1" applyFill="1" applyBorder="1" applyAlignment="1">
      <alignment horizontal="center" vertical="center"/>
    </xf>
    <xf numFmtId="0" fontId="86" fillId="75" borderId="34" xfId="0" applyFont="1" applyFill="1" applyBorder="1" applyAlignment="1">
      <alignment vertical="center"/>
    </xf>
    <xf numFmtId="0" fontId="86" fillId="75" borderId="38" xfId="0" applyFont="1" applyFill="1" applyBorder="1" applyAlignment="1">
      <alignment horizontal="center" vertical="center"/>
    </xf>
    <xf numFmtId="0" fontId="86" fillId="75" borderId="32" xfId="0" applyFont="1" applyFill="1" applyBorder="1" applyAlignment="1">
      <alignment horizontal="center" vertical="center" wrapText="1"/>
    </xf>
    <xf numFmtId="4" fontId="86" fillId="75" borderId="35" xfId="0" applyNumberFormat="1" applyFont="1" applyFill="1" applyBorder="1" applyAlignment="1">
      <alignment horizontal="center" vertical="center"/>
    </xf>
    <xf numFmtId="49" fontId="86" fillId="75" borderId="1" xfId="0" applyNumberFormat="1" applyFont="1" applyFill="1" applyBorder="1" applyAlignment="1">
      <alignment horizontal="left" vertical="center" wrapText="1"/>
    </xf>
    <xf numFmtId="0" fontId="86" fillId="75" borderId="32" xfId="0" applyNumberFormat="1" applyFont="1" applyFill="1" applyBorder="1" applyAlignment="1">
      <alignment horizontal="center" vertical="center" wrapText="1"/>
    </xf>
    <xf numFmtId="4" fontId="86" fillId="75" borderId="1" xfId="0" applyNumberFormat="1" applyFont="1" applyFill="1" applyBorder="1" applyAlignment="1">
      <alignment horizontal="left" vertical="center" wrapText="1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85" fillId="75" borderId="1" xfId="0" applyNumberFormat="1" applyFont="1" applyFill="1" applyBorder="1" applyAlignment="1" applyProtection="1">
      <alignment horizontal="center" vertical="center"/>
    </xf>
    <xf numFmtId="0" fontId="86" fillId="75" borderId="1" xfId="0" applyFont="1" applyFill="1" applyBorder="1" applyAlignment="1">
      <alignment horizontal="left" vertical="center"/>
    </xf>
    <xf numFmtId="187" fontId="85" fillId="75" borderId="1" xfId="60311" applyNumberFormat="1" applyFont="1" applyFill="1" applyBorder="1" applyAlignment="1" applyProtection="1">
      <alignment vertical="center" wrapText="1"/>
      <protection locked="0"/>
    </xf>
    <xf numFmtId="49" fontId="86" fillId="75" borderId="1" xfId="0" applyNumberFormat="1" applyFont="1" applyFill="1" applyBorder="1" applyAlignment="1">
      <alignment horizontal="left" vertical="center"/>
    </xf>
    <xf numFmtId="0" fontId="86" fillId="75" borderId="37" xfId="0" applyFont="1" applyFill="1" applyBorder="1" applyAlignment="1">
      <alignment horizontal="left" vertical="center" wrapText="1"/>
    </xf>
    <xf numFmtId="0" fontId="86" fillId="75" borderId="37" xfId="0" applyFont="1" applyFill="1" applyBorder="1" applyAlignment="1">
      <alignment horizontal="left" vertical="center"/>
    </xf>
    <xf numFmtId="0" fontId="86" fillId="75" borderId="1" xfId="0" applyNumberFormat="1" applyFont="1" applyFill="1" applyBorder="1" applyAlignment="1">
      <alignment vertical="center" wrapText="1"/>
    </xf>
    <xf numFmtId="0" fontId="94" fillId="75" borderId="1" xfId="0" applyFont="1" applyFill="1" applyBorder="1" applyAlignment="1">
      <alignment horizontal="center" vertical="center" wrapText="1"/>
    </xf>
    <xf numFmtId="49" fontId="85" fillId="75" borderId="32" xfId="0" applyNumberFormat="1" applyFont="1" applyFill="1" applyBorder="1" applyAlignment="1">
      <alignment horizontal="left" vertical="center" wrapText="1"/>
    </xf>
    <xf numFmtId="0" fontId="86" fillId="75" borderId="34" xfId="0" applyFont="1" applyFill="1" applyBorder="1" applyAlignment="1">
      <alignment horizontal="center" vertical="center" wrapText="1"/>
    </xf>
    <xf numFmtId="0" fontId="86" fillId="75" borderId="34" xfId="0" applyNumberFormat="1" applyFont="1" applyFill="1" applyBorder="1" applyAlignment="1">
      <alignment horizontal="center" vertical="center" wrapText="1"/>
    </xf>
    <xf numFmtId="184" fontId="86" fillId="75" borderId="31" xfId="0" applyNumberFormat="1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>
      <alignment horizontal="left" vertical="center" wrapText="1"/>
    </xf>
    <xf numFmtId="184" fontId="86" fillId="75" borderId="1" xfId="0" applyNumberFormat="1" applyFont="1" applyFill="1" applyBorder="1" applyAlignment="1">
      <alignment vertical="center" wrapText="1"/>
    </xf>
    <xf numFmtId="0" fontId="86" fillId="75" borderId="34" xfId="0" applyNumberFormat="1" applyFont="1" applyFill="1" applyBorder="1" applyAlignment="1">
      <alignment horizontal="left" vertical="center" wrapText="1"/>
    </xf>
    <xf numFmtId="0" fontId="86" fillId="75" borderId="1" xfId="0" applyFont="1" applyFill="1" applyBorder="1" applyAlignment="1">
      <alignment vertical="center"/>
    </xf>
    <xf numFmtId="0" fontId="85" fillId="75" borderId="1" xfId="13788" applyFont="1" applyFill="1" applyBorder="1" applyAlignment="1">
      <alignment horizontal="left" vertical="center" wrapText="1"/>
    </xf>
    <xf numFmtId="0" fontId="85" fillId="75" borderId="34" xfId="0" applyFont="1" applyFill="1" applyBorder="1" applyAlignment="1">
      <alignment horizontal="center" vertical="center" wrapText="1"/>
    </xf>
    <xf numFmtId="0" fontId="86" fillId="75" borderId="34" xfId="0" applyFont="1" applyFill="1" applyBorder="1" applyAlignment="1">
      <alignment horizontal="center" vertical="center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2"/>
    <cellStyle name="Обычный_форма № 1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5"/>
  <sheetViews>
    <sheetView tabSelected="1" zoomScale="70" zoomScaleNormal="70" zoomScaleSheetLayoutView="4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D3" sqref="D3"/>
    </sheetView>
  </sheetViews>
  <sheetFormatPr defaultRowHeight="15" outlineLevelCol="1"/>
  <cols>
    <col min="1" max="1" width="8.140625" style="13" customWidth="1"/>
    <col min="2" max="2" width="10.28515625" style="13" customWidth="1"/>
    <col min="3" max="3" width="17" style="6" customWidth="1"/>
    <col min="4" max="4" width="15.85546875" style="6" customWidth="1"/>
    <col min="5" max="5" width="10.42578125" style="13" customWidth="1"/>
    <col min="6" max="6" width="8" style="13" customWidth="1"/>
    <col min="7" max="7" width="35.7109375" style="9" customWidth="1"/>
    <col min="8" max="8" width="10.7109375" style="14" customWidth="1"/>
    <col min="9" max="9" width="12.5703125" style="14" customWidth="1"/>
    <col min="10" max="10" width="12.85546875" style="14" hidden="1" customWidth="1" outlineLevel="1"/>
    <col min="11" max="11" width="14.42578125" style="13" hidden="1" customWidth="1" outlineLevel="1"/>
    <col min="12" max="12" width="11.7109375" style="13" hidden="1" customWidth="1" outlineLevel="1"/>
    <col min="13" max="13" width="15.28515625" style="6" hidden="1" customWidth="1" outlineLevel="1"/>
    <col min="14" max="14" width="24.85546875" style="13" hidden="1" customWidth="1" outlineLevel="1"/>
    <col min="15" max="15" width="16.5703125" style="13" hidden="1" customWidth="1" outlineLevel="1"/>
    <col min="16" max="16" width="15.42578125" style="13" customWidth="1" collapsed="1"/>
    <col min="17" max="17" width="19.5703125" style="13" customWidth="1"/>
    <col min="18" max="18" width="17" style="13" customWidth="1"/>
    <col min="19" max="19" width="14.85546875" style="13" customWidth="1"/>
    <col min="20" max="20" width="14.5703125" style="6" customWidth="1"/>
    <col min="21" max="21" width="16.28515625" style="13" customWidth="1"/>
    <col min="22" max="22" width="19.28515625" style="13" customWidth="1"/>
    <col min="23" max="23" width="15.5703125" style="13" customWidth="1"/>
    <col min="24" max="24" width="22.28515625" style="13" hidden="1" customWidth="1" outlineLevel="1"/>
    <col min="25" max="25" width="14.85546875" style="13" hidden="1" customWidth="1" outlineLevel="1"/>
    <col min="26" max="26" width="12.5703125" style="13" hidden="1" customWidth="1" outlineLevel="1"/>
    <col min="27" max="27" width="13.140625" style="13" hidden="1" customWidth="1" outlineLevel="1"/>
    <col min="28" max="28" width="32" style="9" hidden="1" customWidth="1" outlineLevel="1"/>
    <col min="29" max="29" width="17.42578125" style="6" hidden="1" customWidth="1" outlineLevel="1"/>
    <col min="30" max="30" width="9.28515625" style="13" hidden="1" customWidth="1" outlineLevel="1"/>
    <col min="31" max="31" width="13.5703125" style="13" hidden="1" customWidth="1" outlineLevel="1"/>
    <col min="32" max="32" width="12.7109375" style="13" hidden="1" customWidth="1" outlineLevel="1"/>
    <col min="33" max="33" width="16.140625" style="6" hidden="1" customWidth="1" outlineLevel="1"/>
    <col min="34" max="34" width="16" style="6" hidden="1" customWidth="1" outlineLevel="1"/>
    <col min="35" max="35" width="15.140625" style="6" customWidth="1" collapsed="1"/>
    <col min="36" max="36" width="18.42578125" style="6" customWidth="1"/>
    <col min="37" max="37" width="12.7109375" style="14" customWidth="1"/>
    <col min="38" max="38" width="11.28515625" style="14" hidden="1" customWidth="1" outlineLevel="1"/>
    <col min="39" max="39" width="12" style="14" hidden="1" customWidth="1" outlineLevel="1"/>
    <col min="40" max="40" width="9.28515625" style="14" hidden="1" customWidth="1" outlineLevel="1"/>
    <col min="41" max="41" width="9.28515625" style="13" hidden="1" customWidth="1" outlineLevel="1"/>
    <col min="42" max="42" width="24.140625" style="19" hidden="1" customWidth="1" outlineLevel="1"/>
    <col min="43" max="43" width="14.7109375" style="19" customWidth="1" collapsed="1"/>
    <col min="44" max="44" width="13" style="19" customWidth="1"/>
    <col min="45" max="45" width="12" style="19" customWidth="1"/>
    <col min="46" max="46" width="9.85546875" style="19" hidden="1" customWidth="1" outlineLevel="1"/>
    <col min="47" max="48" width="9.28515625" style="19" hidden="1" customWidth="1" outlineLevel="1"/>
    <col min="49" max="49" width="22.42578125" style="19" customWidth="1" collapsed="1"/>
    <col min="50" max="16384" width="9.140625" style="6"/>
  </cols>
  <sheetData>
    <row r="1" spans="1:49" ht="17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5"/>
      <c r="AQ1" s="25"/>
      <c r="AR1" s="25"/>
      <c r="AS1" s="28"/>
      <c r="AT1" s="28"/>
      <c r="AU1" s="28"/>
      <c r="AV1" s="28"/>
      <c r="AW1" s="28"/>
    </row>
    <row r="2" spans="1:49" ht="17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5"/>
      <c r="AQ2" s="25"/>
      <c r="AR2" s="37"/>
      <c r="AS2" s="28"/>
      <c r="AT2" s="28"/>
      <c r="AU2" s="28"/>
      <c r="AV2" s="28"/>
      <c r="AW2" s="29"/>
    </row>
    <row r="3" spans="1:49" ht="17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5"/>
      <c r="AQ3" s="25"/>
      <c r="AR3" s="37"/>
      <c r="AS3" s="28"/>
      <c r="AT3" s="28"/>
      <c r="AU3" s="28"/>
      <c r="AV3" s="28"/>
      <c r="AW3" s="30"/>
    </row>
    <row r="4" spans="1:49" ht="24.75" customHeight="1">
      <c r="A4" s="31" t="s">
        <v>101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5"/>
      <c r="AQ4" s="25"/>
      <c r="AR4" s="37"/>
      <c r="AS4" s="28"/>
      <c r="AT4" s="28"/>
      <c r="AU4" s="28"/>
      <c r="AV4" s="28"/>
      <c r="AW4" s="32"/>
    </row>
    <row r="5" spans="1:49" ht="17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4"/>
      <c r="AS5" s="35"/>
      <c r="AT5" s="35"/>
      <c r="AU5" s="35"/>
      <c r="AV5" s="35"/>
      <c r="AW5" s="36"/>
    </row>
    <row r="6" spans="1:49" s="10" customForma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8"/>
    </row>
    <row r="7" spans="1:49" s="19" customFormat="1" ht="68.25" customHeight="1">
      <c r="A7" s="84" t="s">
        <v>27</v>
      </c>
      <c r="B7" s="84" t="s">
        <v>18</v>
      </c>
      <c r="C7" s="87" t="s">
        <v>19</v>
      </c>
      <c r="D7" s="88"/>
      <c r="E7" s="84" t="s">
        <v>31</v>
      </c>
      <c r="F7" s="84" t="s">
        <v>55</v>
      </c>
      <c r="G7" s="84" t="s">
        <v>20</v>
      </c>
      <c r="H7" s="84" t="s">
        <v>53</v>
      </c>
      <c r="I7" s="84" t="s">
        <v>54</v>
      </c>
      <c r="J7" s="84" t="s">
        <v>52</v>
      </c>
      <c r="K7" s="84" t="s">
        <v>56</v>
      </c>
      <c r="L7" s="84" t="s">
        <v>67</v>
      </c>
      <c r="M7" s="84" t="s">
        <v>36</v>
      </c>
      <c r="N7" s="84" t="s">
        <v>37</v>
      </c>
      <c r="O7" s="84" t="s">
        <v>58</v>
      </c>
      <c r="P7" s="84" t="s">
        <v>59</v>
      </c>
      <c r="Q7" s="92" t="s">
        <v>60</v>
      </c>
      <c r="R7" s="92" t="s">
        <v>57</v>
      </c>
      <c r="S7" s="84" t="s">
        <v>32</v>
      </c>
      <c r="T7" s="87" t="s">
        <v>0</v>
      </c>
      <c r="U7" s="89"/>
      <c r="V7" s="89"/>
      <c r="W7" s="88"/>
      <c r="X7" s="87" t="s">
        <v>65</v>
      </c>
      <c r="Y7" s="89"/>
      <c r="Z7" s="89"/>
      <c r="AA7" s="88"/>
      <c r="AB7" s="87" t="s">
        <v>28</v>
      </c>
      <c r="AC7" s="89"/>
      <c r="AD7" s="89"/>
      <c r="AE7" s="89"/>
      <c r="AF7" s="89"/>
      <c r="AG7" s="89"/>
      <c r="AH7" s="89"/>
      <c r="AI7" s="89"/>
      <c r="AJ7" s="89"/>
      <c r="AK7" s="88"/>
      <c r="AL7" s="84" t="s">
        <v>64</v>
      </c>
      <c r="AM7" s="84" t="s">
        <v>38</v>
      </c>
      <c r="AN7" s="98" t="s">
        <v>39</v>
      </c>
      <c r="AO7" s="99"/>
      <c r="AP7" s="99"/>
      <c r="AQ7" s="99"/>
      <c r="AR7" s="99"/>
      <c r="AS7" s="99"/>
      <c r="AT7" s="99"/>
      <c r="AU7" s="99"/>
      <c r="AV7" s="100"/>
      <c r="AW7" s="95" t="s">
        <v>34</v>
      </c>
    </row>
    <row r="8" spans="1:49" s="19" customFormat="1" ht="64.5" customHeight="1">
      <c r="A8" s="85"/>
      <c r="B8" s="85"/>
      <c r="C8" s="84" t="s">
        <v>40</v>
      </c>
      <c r="D8" s="84" t="s">
        <v>41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93"/>
      <c r="R8" s="93"/>
      <c r="S8" s="85"/>
      <c r="T8" s="84" t="s">
        <v>42</v>
      </c>
      <c r="U8" s="84" t="s">
        <v>35</v>
      </c>
      <c r="V8" s="90" t="s">
        <v>96</v>
      </c>
      <c r="W8" s="90" t="s">
        <v>97</v>
      </c>
      <c r="X8" s="84" t="s">
        <v>66</v>
      </c>
      <c r="Y8" s="84" t="s">
        <v>33</v>
      </c>
      <c r="Z8" s="84" t="s">
        <v>62</v>
      </c>
      <c r="AA8" s="84" t="s">
        <v>63</v>
      </c>
      <c r="AB8" s="84" t="s">
        <v>25</v>
      </c>
      <c r="AC8" s="84" t="s">
        <v>26</v>
      </c>
      <c r="AD8" s="87" t="s">
        <v>21</v>
      </c>
      <c r="AE8" s="88"/>
      <c r="AF8" s="84" t="s">
        <v>30</v>
      </c>
      <c r="AG8" s="87" t="s">
        <v>22</v>
      </c>
      <c r="AH8" s="88"/>
      <c r="AI8" s="92" t="s">
        <v>98</v>
      </c>
      <c r="AJ8" s="84" t="s">
        <v>99</v>
      </c>
      <c r="AK8" s="107" t="s">
        <v>100</v>
      </c>
      <c r="AL8" s="85"/>
      <c r="AM8" s="85"/>
      <c r="AN8" s="95" t="s">
        <v>43</v>
      </c>
      <c r="AO8" s="95" t="s">
        <v>44</v>
      </c>
      <c r="AP8" s="95" t="s">
        <v>45</v>
      </c>
      <c r="AQ8" s="105" t="s">
        <v>46</v>
      </c>
      <c r="AR8" s="105" t="s">
        <v>47</v>
      </c>
      <c r="AS8" s="103" t="s">
        <v>48</v>
      </c>
      <c r="AT8" s="101" t="s">
        <v>49</v>
      </c>
      <c r="AU8" s="102"/>
      <c r="AV8" s="95" t="s">
        <v>61</v>
      </c>
      <c r="AW8" s="97"/>
    </row>
    <row r="9" spans="1:49" s="19" customFormat="1" ht="51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4"/>
      <c r="R9" s="94"/>
      <c r="S9" s="86"/>
      <c r="T9" s="86"/>
      <c r="U9" s="86"/>
      <c r="V9" s="91"/>
      <c r="W9" s="91"/>
      <c r="X9" s="86"/>
      <c r="Y9" s="86"/>
      <c r="Z9" s="86"/>
      <c r="AA9" s="86"/>
      <c r="AB9" s="86"/>
      <c r="AC9" s="86"/>
      <c r="AD9" s="20" t="s">
        <v>29</v>
      </c>
      <c r="AE9" s="20" t="s">
        <v>24</v>
      </c>
      <c r="AF9" s="86"/>
      <c r="AG9" s="20" t="s">
        <v>23</v>
      </c>
      <c r="AH9" s="20" t="s">
        <v>24</v>
      </c>
      <c r="AI9" s="94"/>
      <c r="AJ9" s="86"/>
      <c r="AK9" s="108"/>
      <c r="AL9" s="86"/>
      <c r="AM9" s="86"/>
      <c r="AN9" s="96"/>
      <c r="AO9" s="96"/>
      <c r="AP9" s="96"/>
      <c r="AQ9" s="106"/>
      <c r="AR9" s="106"/>
      <c r="AS9" s="104"/>
      <c r="AT9" s="17" t="s">
        <v>50</v>
      </c>
      <c r="AU9" s="17" t="s">
        <v>51</v>
      </c>
      <c r="AV9" s="96"/>
      <c r="AW9" s="96"/>
    </row>
    <row r="10" spans="1:49" s="19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</row>
    <row r="11" spans="1:49" ht="45">
      <c r="A11" s="18">
        <v>7</v>
      </c>
      <c r="B11" s="5">
        <v>59</v>
      </c>
      <c r="C11" s="21" t="s">
        <v>78</v>
      </c>
      <c r="D11" s="4" t="s">
        <v>88</v>
      </c>
      <c r="E11" s="8" t="s">
        <v>84</v>
      </c>
      <c r="F11" s="7">
        <v>1</v>
      </c>
      <c r="G11" s="22" t="s">
        <v>89</v>
      </c>
      <c r="H11" s="7" t="s">
        <v>90</v>
      </c>
      <c r="I11" s="7" t="s">
        <v>91</v>
      </c>
      <c r="J11" s="4">
        <v>1</v>
      </c>
      <c r="K11" s="4" t="s">
        <v>79</v>
      </c>
      <c r="L11" s="4" t="s">
        <v>79</v>
      </c>
      <c r="M11" s="67" t="s">
        <v>92</v>
      </c>
      <c r="N11" s="4" t="s">
        <v>93</v>
      </c>
      <c r="O11" s="4" t="s">
        <v>79</v>
      </c>
      <c r="P11" s="4" t="s">
        <v>79</v>
      </c>
      <c r="Q11" s="16">
        <v>300.267</v>
      </c>
      <c r="R11" s="15">
        <f t="shared" ref="R11" si="0">Q11*1.18</f>
        <v>354.31505999999996</v>
      </c>
      <c r="S11" s="3" t="s">
        <v>72</v>
      </c>
      <c r="T11" s="43" t="s">
        <v>68</v>
      </c>
      <c r="U11" s="7" t="s">
        <v>73</v>
      </c>
      <c r="V11" s="48" t="s">
        <v>75</v>
      </c>
      <c r="W11" s="48" t="s">
        <v>103</v>
      </c>
      <c r="X11" s="49" t="s">
        <v>79</v>
      </c>
      <c r="Y11" s="49" t="s">
        <v>79</v>
      </c>
      <c r="Z11" s="49" t="s">
        <v>79</v>
      </c>
      <c r="AA11" s="49" t="s">
        <v>79</v>
      </c>
      <c r="AB11" s="12" t="s">
        <v>89</v>
      </c>
      <c r="AC11" s="12" t="s">
        <v>70</v>
      </c>
      <c r="AD11" s="48" t="s">
        <v>94</v>
      </c>
      <c r="AE11" s="48" t="s">
        <v>95</v>
      </c>
      <c r="AF11" s="48" t="s">
        <v>71</v>
      </c>
      <c r="AG11" s="68">
        <v>45260000000</v>
      </c>
      <c r="AH11" s="48" t="s">
        <v>69</v>
      </c>
      <c r="AI11" s="48" t="s">
        <v>103</v>
      </c>
      <c r="AJ11" s="48" t="s">
        <v>76</v>
      </c>
      <c r="AK11" s="48" t="s">
        <v>76</v>
      </c>
      <c r="AL11" s="3" t="s">
        <v>86</v>
      </c>
      <c r="AM11" s="7" t="s">
        <v>79</v>
      </c>
      <c r="AN11" s="7" t="s">
        <v>79</v>
      </c>
      <c r="AO11" s="7" t="s">
        <v>79</v>
      </c>
      <c r="AP11" s="7" t="s">
        <v>79</v>
      </c>
      <c r="AQ11" s="7" t="s">
        <v>79</v>
      </c>
      <c r="AR11" s="7" t="s">
        <v>79</v>
      </c>
      <c r="AS11" s="7" t="s">
        <v>79</v>
      </c>
      <c r="AT11" s="7" t="s">
        <v>79</v>
      </c>
      <c r="AU11" s="7" t="s">
        <v>79</v>
      </c>
      <c r="AV11" s="5" t="s">
        <v>74</v>
      </c>
      <c r="AW11" s="71" t="s">
        <v>244</v>
      </c>
    </row>
    <row r="12" spans="1:49" ht="308.25" customHeight="1">
      <c r="A12" s="4">
        <v>6</v>
      </c>
      <c r="B12" s="5">
        <v>33</v>
      </c>
      <c r="C12" s="49" t="s">
        <v>68</v>
      </c>
      <c r="D12" s="61" t="s">
        <v>239</v>
      </c>
      <c r="E12" s="8" t="s">
        <v>87</v>
      </c>
      <c r="F12" s="7">
        <v>1</v>
      </c>
      <c r="G12" s="49" t="s">
        <v>104</v>
      </c>
      <c r="H12" s="46" t="s">
        <v>105</v>
      </c>
      <c r="I12" s="46" t="s">
        <v>105</v>
      </c>
      <c r="J12" s="4">
        <v>1</v>
      </c>
      <c r="K12" s="4" t="s">
        <v>79</v>
      </c>
      <c r="L12" s="4" t="s">
        <v>79</v>
      </c>
      <c r="M12" s="55" t="s">
        <v>85</v>
      </c>
      <c r="N12" s="72" t="s">
        <v>106</v>
      </c>
      <c r="O12" s="4" t="s">
        <v>79</v>
      </c>
      <c r="P12" s="4" t="s">
        <v>79</v>
      </c>
      <c r="Q12" s="15">
        <v>1476.5</v>
      </c>
      <c r="R12" s="15" t="s">
        <v>107</v>
      </c>
      <c r="S12" s="23" t="s">
        <v>72</v>
      </c>
      <c r="T12" s="43" t="s">
        <v>68</v>
      </c>
      <c r="U12" s="7" t="s">
        <v>73</v>
      </c>
      <c r="V12" s="48" t="s">
        <v>108</v>
      </c>
      <c r="W12" s="48" t="s">
        <v>124</v>
      </c>
      <c r="X12" s="49" t="s">
        <v>79</v>
      </c>
      <c r="Y12" s="49" t="s">
        <v>79</v>
      </c>
      <c r="Z12" s="49" t="s">
        <v>79</v>
      </c>
      <c r="AA12" s="49" t="s">
        <v>79</v>
      </c>
      <c r="AB12" s="49" t="s">
        <v>104</v>
      </c>
      <c r="AC12" s="12" t="s">
        <v>70</v>
      </c>
      <c r="AD12" s="48" t="s">
        <v>94</v>
      </c>
      <c r="AE12" s="48" t="s">
        <v>95</v>
      </c>
      <c r="AF12" s="48" t="s">
        <v>71</v>
      </c>
      <c r="AG12" s="66">
        <v>45260000000</v>
      </c>
      <c r="AH12" s="48" t="s">
        <v>69</v>
      </c>
      <c r="AI12" s="48" t="s">
        <v>118</v>
      </c>
      <c r="AJ12" s="48" t="s">
        <v>118</v>
      </c>
      <c r="AK12" s="73" t="s">
        <v>240</v>
      </c>
      <c r="AL12" s="3" t="s">
        <v>109</v>
      </c>
      <c r="AM12" s="5" t="s">
        <v>79</v>
      </c>
      <c r="AN12" s="5" t="s">
        <v>79</v>
      </c>
      <c r="AO12" s="5" t="s">
        <v>79</v>
      </c>
      <c r="AP12" s="5" t="s">
        <v>79</v>
      </c>
      <c r="AQ12" s="5" t="s">
        <v>79</v>
      </c>
      <c r="AR12" s="5" t="s">
        <v>79</v>
      </c>
      <c r="AS12" s="5" t="s">
        <v>79</v>
      </c>
      <c r="AT12" s="5" t="s">
        <v>79</v>
      </c>
      <c r="AU12" s="5" t="s">
        <v>79</v>
      </c>
      <c r="AV12" s="5" t="s">
        <v>74</v>
      </c>
      <c r="AW12" s="71" t="s">
        <v>243</v>
      </c>
    </row>
    <row r="13" spans="1:49" ht="75">
      <c r="A13" s="5">
        <v>2</v>
      </c>
      <c r="B13" s="5">
        <v>1</v>
      </c>
      <c r="C13" s="43" t="s">
        <v>68</v>
      </c>
      <c r="D13" s="44" t="s">
        <v>110</v>
      </c>
      <c r="E13" s="23" t="s">
        <v>111</v>
      </c>
      <c r="F13" s="5">
        <v>1</v>
      </c>
      <c r="G13" s="39" t="s">
        <v>112</v>
      </c>
      <c r="H13" s="46" t="s">
        <v>113</v>
      </c>
      <c r="I13" s="46" t="s">
        <v>114</v>
      </c>
      <c r="J13" s="4">
        <v>2</v>
      </c>
      <c r="K13" s="4" t="s">
        <v>79</v>
      </c>
      <c r="L13" s="4" t="s">
        <v>79</v>
      </c>
      <c r="M13" s="55" t="s">
        <v>115</v>
      </c>
      <c r="N13" s="3" t="s">
        <v>116</v>
      </c>
      <c r="O13" s="4" t="s">
        <v>79</v>
      </c>
      <c r="P13" s="4" t="s">
        <v>79</v>
      </c>
      <c r="Q13" s="15">
        <v>26817.914489999999</v>
      </c>
      <c r="R13" s="15">
        <f t="shared" ref="R13:R19" si="1">Q13*1.18</f>
        <v>31645.139098199998</v>
      </c>
      <c r="S13" s="23" t="s">
        <v>117</v>
      </c>
      <c r="T13" s="43" t="s">
        <v>68</v>
      </c>
      <c r="U13" s="18" t="s">
        <v>73</v>
      </c>
      <c r="V13" s="48" t="s">
        <v>108</v>
      </c>
      <c r="W13" s="48" t="s">
        <v>118</v>
      </c>
      <c r="X13" s="44" t="s">
        <v>79</v>
      </c>
      <c r="Y13" s="44" t="s">
        <v>79</v>
      </c>
      <c r="Z13" s="44" t="s">
        <v>79</v>
      </c>
      <c r="AA13" s="44" t="s">
        <v>79</v>
      </c>
      <c r="AB13" s="39" t="str">
        <f t="shared" ref="AB13:AB20" si="2">G13</f>
        <v>Выполнение работ по монтажу 2-х лифтов в лифтовые шахты №2 и №3 здания по адресу: г. Москва, Волоколамское ш., д. 2</v>
      </c>
      <c r="AC13" s="44" t="s">
        <v>70</v>
      </c>
      <c r="AD13" s="48" t="s">
        <v>94</v>
      </c>
      <c r="AE13" s="48" t="s">
        <v>95</v>
      </c>
      <c r="AF13" s="48" t="s">
        <v>71</v>
      </c>
      <c r="AG13" s="11">
        <v>45260000000</v>
      </c>
      <c r="AH13" s="48" t="s">
        <v>69</v>
      </c>
      <c r="AI13" s="48" t="s">
        <v>118</v>
      </c>
      <c r="AJ13" s="48" t="s">
        <v>119</v>
      </c>
      <c r="AK13" s="48" t="s">
        <v>238</v>
      </c>
      <c r="AL13" s="5">
        <v>2018</v>
      </c>
      <c r="AM13" s="5" t="s">
        <v>79</v>
      </c>
      <c r="AN13" s="5">
        <v>2018</v>
      </c>
      <c r="AO13" s="5" t="s">
        <v>79</v>
      </c>
      <c r="AP13" s="39" t="s">
        <v>120</v>
      </c>
      <c r="AQ13" s="5" t="s">
        <v>121</v>
      </c>
      <c r="AR13" s="48" t="s">
        <v>246</v>
      </c>
      <c r="AS13" s="42">
        <v>31645.133000000002</v>
      </c>
      <c r="AT13" s="5" t="s">
        <v>79</v>
      </c>
      <c r="AU13" s="5" t="s">
        <v>79</v>
      </c>
      <c r="AV13" s="5" t="s">
        <v>74</v>
      </c>
      <c r="AW13" s="71" t="s">
        <v>244</v>
      </c>
    </row>
    <row r="14" spans="1:49" ht="90">
      <c r="A14" s="5">
        <v>2</v>
      </c>
      <c r="B14" s="5">
        <f>B13+1</f>
        <v>2</v>
      </c>
      <c r="C14" s="43" t="s">
        <v>68</v>
      </c>
      <c r="D14" s="44" t="s">
        <v>110</v>
      </c>
      <c r="E14" s="23" t="s">
        <v>111</v>
      </c>
      <c r="F14" s="5">
        <v>1</v>
      </c>
      <c r="G14" s="39" t="s">
        <v>122</v>
      </c>
      <c r="H14" s="46" t="s">
        <v>123</v>
      </c>
      <c r="I14" s="46" t="s">
        <v>113</v>
      </c>
      <c r="J14" s="4">
        <v>2</v>
      </c>
      <c r="K14" s="4" t="s">
        <v>79</v>
      </c>
      <c r="L14" s="4" t="s">
        <v>79</v>
      </c>
      <c r="M14" s="55" t="s">
        <v>115</v>
      </c>
      <c r="N14" s="3" t="s">
        <v>116</v>
      </c>
      <c r="O14" s="4" t="s">
        <v>79</v>
      </c>
      <c r="P14" s="4" t="s">
        <v>79</v>
      </c>
      <c r="Q14" s="15">
        <v>648.99695999999994</v>
      </c>
      <c r="R14" s="15">
        <f t="shared" si="1"/>
        <v>765.81641279999985</v>
      </c>
      <c r="S14" s="23" t="s">
        <v>72</v>
      </c>
      <c r="T14" s="43" t="s">
        <v>68</v>
      </c>
      <c r="U14" s="18" t="s">
        <v>73</v>
      </c>
      <c r="V14" s="48" t="s">
        <v>108</v>
      </c>
      <c r="W14" s="48" t="s">
        <v>124</v>
      </c>
      <c r="X14" s="44" t="s">
        <v>79</v>
      </c>
      <c r="Y14" s="44" t="s">
        <v>79</v>
      </c>
      <c r="Z14" s="44" t="s">
        <v>79</v>
      </c>
      <c r="AA14" s="44" t="s">
        <v>79</v>
      </c>
      <c r="AB14" s="39" t="str">
        <f t="shared" si="2"/>
        <v>Выполнение работ по оборудованию мест для курения у центрального входа и во внутреннем дворе здания по адресу: г. Москва, Семёновский пер., д. 15</v>
      </c>
      <c r="AC14" s="44" t="s">
        <v>70</v>
      </c>
      <c r="AD14" s="48" t="s">
        <v>94</v>
      </c>
      <c r="AE14" s="48" t="s">
        <v>95</v>
      </c>
      <c r="AF14" s="48" t="s">
        <v>71</v>
      </c>
      <c r="AG14" s="11">
        <v>45260000000</v>
      </c>
      <c r="AH14" s="48" t="s">
        <v>69</v>
      </c>
      <c r="AI14" s="48" t="s">
        <v>124</v>
      </c>
      <c r="AJ14" s="48" t="s">
        <v>118</v>
      </c>
      <c r="AK14" s="48" t="s">
        <v>119</v>
      </c>
      <c r="AL14" s="5">
        <v>2018</v>
      </c>
      <c r="AM14" s="5" t="s">
        <v>79</v>
      </c>
      <c r="AN14" s="5">
        <v>2018</v>
      </c>
      <c r="AO14" s="5" t="s">
        <v>79</v>
      </c>
      <c r="AP14" s="39" t="s">
        <v>125</v>
      </c>
      <c r="AQ14" s="5" t="s">
        <v>121</v>
      </c>
      <c r="AR14" s="48" t="s">
        <v>119</v>
      </c>
      <c r="AS14" s="42">
        <v>765.82</v>
      </c>
      <c r="AT14" s="5" t="s">
        <v>79</v>
      </c>
      <c r="AU14" s="5" t="s">
        <v>79</v>
      </c>
      <c r="AV14" s="5" t="s">
        <v>74</v>
      </c>
      <c r="AW14" s="71" t="s">
        <v>244</v>
      </c>
    </row>
    <row r="15" spans="1:49" ht="180">
      <c r="A15" s="5">
        <v>2</v>
      </c>
      <c r="B15" s="5">
        <v>4</v>
      </c>
      <c r="C15" s="43" t="s">
        <v>68</v>
      </c>
      <c r="D15" s="44" t="s">
        <v>110</v>
      </c>
      <c r="E15" s="23" t="s">
        <v>111</v>
      </c>
      <c r="F15" s="5">
        <v>1</v>
      </c>
      <c r="G15" s="39" t="s">
        <v>126</v>
      </c>
      <c r="H15" s="74" t="s">
        <v>127</v>
      </c>
      <c r="I15" s="75" t="s">
        <v>128</v>
      </c>
      <c r="J15" s="4">
        <v>2</v>
      </c>
      <c r="K15" s="4" t="s">
        <v>79</v>
      </c>
      <c r="L15" s="4" t="s">
        <v>79</v>
      </c>
      <c r="M15" s="55" t="s">
        <v>115</v>
      </c>
      <c r="N15" s="3" t="s">
        <v>116</v>
      </c>
      <c r="O15" s="4" t="s">
        <v>79</v>
      </c>
      <c r="P15" s="4" t="s">
        <v>79</v>
      </c>
      <c r="Q15" s="15">
        <v>8015.2099500000004</v>
      </c>
      <c r="R15" s="15">
        <f t="shared" si="1"/>
        <v>9457.947741</v>
      </c>
      <c r="S15" s="76" t="s">
        <v>117</v>
      </c>
      <c r="T15" s="43" t="s">
        <v>68</v>
      </c>
      <c r="U15" s="18" t="s">
        <v>73</v>
      </c>
      <c r="V15" s="48" t="s">
        <v>124</v>
      </c>
      <c r="W15" s="48" t="s">
        <v>129</v>
      </c>
      <c r="X15" s="44" t="s">
        <v>79</v>
      </c>
      <c r="Y15" s="44" t="s">
        <v>79</v>
      </c>
      <c r="Z15" s="44" t="s">
        <v>79</v>
      </c>
      <c r="AA15" s="44" t="s">
        <v>79</v>
      </c>
      <c r="AB15" s="39" t="str">
        <f t="shared" si="2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с устройством аварийного освещения в здании по адресу: г. Москва, Семёновский пер., д. 15</v>
      </c>
      <c r="AC15" s="44" t="s">
        <v>70</v>
      </c>
      <c r="AD15" s="48" t="s">
        <v>94</v>
      </c>
      <c r="AE15" s="48" t="s">
        <v>95</v>
      </c>
      <c r="AF15" s="48" t="s">
        <v>71</v>
      </c>
      <c r="AG15" s="11">
        <v>45260000000</v>
      </c>
      <c r="AH15" s="48" t="s">
        <v>69</v>
      </c>
      <c r="AI15" s="48" t="s">
        <v>119</v>
      </c>
      <c r="AJ15" s="48" t="s">
        <v>130</v>
      </c>
      <c r="AK15" s="48" t="s">
        <v>131</v>
      </c>
      <c r="AL15" s="5">
        <v>2018</v>
      </c>
      <c r="AM15" s="5" t="s">
        <v>79</v>
      </c>
      <c r="AN15" s="5">
        <v>2018</v>
      </c>
      <c r="AO15" s="5" t="s">
        <v>79</v>
      </c>
      <c r="AP15" s="39" t="s">
        <v>132</v>
      </c>
      <c r="AQ15" s="5" t="s">
        <v>121</v>
      </c>
      <c r="AR15" s="48" t="s">
        <v>247</v>
      </c>
      <c r="AS15" s="42">
        <f>R15</f>
        <v>9457.947741</v>
      </c>
      <c r="AT15" s="5" t="s">
        <v>79</v>
      </c>
      <c r="AU15" s="5" t="s">
        <v>79</v>
      </c>
      <c r="AV15" s="5" t="s">
        <v>74</v>
      </c>
      <c r="AW15" s="71" t="s">
        <v>244</v>
      </c>
    </row>
    <row r="16" spans="1:49" ht="195">
      <c r="A16" s="5">
        <v>2</v>
      </c>
      <c r="B16" s="62">
        <v>4</v>
      </c>
      <c r="C16" s="43" t="s">
        <v>68</v>
      </c>
      <c r="D16" s="44" t="s">
        <v>110</v>
      </c>
      <c r="E16" s="23" t="s">
        <v>111</v>
      </c>
      <c r="F16" s="5">
        <v>2</v>
      </c>
      <c r="G16" s="39" t="s">
        <v>133</v>
      </c>
      <c r="H16" s="74" t="s">
        <v>127</v>
      </c>
      <c r="I16" s="75" t="s">
        <v>128</v>
      </c>
      <c r="J16" s="4">
        <v>2</v>
      </c>
      <c r="K16" s="4" t="s">
        <v>79</v>
      </c>
      <c r="L16" s="4" t="s">
        <v>79</v>
      </c>
      <c r="M16" s="55" t="s">
        <v>115</v>
      </c>
      <c r="N16" s="3" t="s">
        <v>116</v>
      </c>
      <c r="O16" s="4" t="s">
        <v>79</v>
      </c>
      <c r="P16" s="4" t="s">
        <v>79</v>
      </c>
      <c r="Q16" s="15">
        <v>4898.2363400000004</v>
      </c>
      <c r="R16" s="15">
        <f t="shared" si="1"/>
        <v>5779.9188812000002</v>
      </c>
      <c r="S16" s="76" t="s">
        <v>117</v>
      </c>
      <c r="T16" s="43" t="s">
        <v>68</v>
      </c>
      <c r="U16" s="18" t="s">
        <v>73</v>
      </c>
      <c r="V16" s="48" t="s">
        <v>124</v>
      </c>
      <c r="W16" s="48" t="s">
        <v>129</v>
      </c>
      <c r="X16" s="44" t="s">
        <v>79</v>
      </c>
      <c r="Y16" s="44" t="s">
        <v>79</v>
      </c>
      <c r="Z16" s="44" t="s">
        <v>79</v>
      </c>
      <c r="AA16" s="44" t="s">
        <v>79</v>
      </c>
      <c r="AB16" s="39" t="str">
        <f t="shared" si="2"/>
        <v>Выполнение работ по реконструкции осветительной электросети с заменой осветительного оборудования в рамках мероприятий по повышению энергоэффективности  с устройством аварийного освещения в здании по адресу: г. Москва, Семёновская наб., д. 2/1, стр.1</v>
      </c>
      <c r="AC16" s="44" t="s">
        <v>70</v>
      </c>
      <c r="AD16" s="48" t="s">
        <v>94</v>
      </c>
      <c r="AE16" s="48" t="s">
        <v>95</v>
      </c>
      <c r="AF16" s="48" t="s">
        <v>71</v>
      </c>
      <c r="AG16" s="11">
        <v>45260000000</v>
      </c>
      <c r="AH16" s="48" t="s">
        <v>69</v>
      </c>
      <c r="AI16" s="48" t="s">
        <v>119</v>
      </c>
      <c r="AJ16" s="48" t="s">
        <v>130</v>
      </c>
      <c r="AK16" s="48" t="s">
        <v>131</v>
      </c>
      <c r="AL16" s="5">
        <v>2018</v>
      </c>
      <c r="AM16" s="5" t="s">
        <v>79</v>
      </c>
      <c r="AN16" s="5">
        <v>2018</v>
      </c>
      <c r="AO16" s="5" t="s">
        <v>79</v>
      </c>
      <c r="AP16" s="39" t="s">
        <v>134</v>
      </c>
      <c r="AQ16" s="5" t="s">
        <v>121</v>
      </c>
      <c r="AR16" s="48" t="s">
        <v>247</v>
      </c>
      <c r="AS16" s="42">
        <f>R16</f>
        <v>5779.9188812000002</v>
      </c>
      <c r="AT16" s="5" t="s">
        <v>79</v>
      </c>
      <c r="AU16" s="5" t="s">
        <v>79</v>
      </c>
      <c r="AV16" s="5" t="s">
        <v>74</v>
      </c>
      <c r="AW16" s="71" t="s">
        <v>244</v>
      </c>
    </row>
    <row r="17" spans="1:49" ht="105">
      <c r="A17" s="5">
        <v>2</v>
      </c>
      <c r="B17" s="62">
        <f>B16+1</f>
        <v>5</v>
      </c>
      <c r="C17" s="43" t="s">
        <v>68</v>
      </c>
      <c r="D17" s="44" t="s">
        <v>110</v>
      </c>
      <c r="E17" s="23" t="s">
        <v>111</v>
      </c>
      <c r="F17" s="5">
        <v>1</v>
      </c>
      <c r="G17" s="39" t="s">
        <v>135</v>
      </c>
      <c r="H17" s="74" t="s">
        <v>136</v>
      </c>
      <c r="I17" s="75" t="s">
        <v>113</v>
      </c>
      <c r="J17" s="4">
        <v>2</v>
      </c>
      <c r="K17" s="4" t="s">
        <v>79</v>
      </c>
      <c r="L17" s="4" t="s">
        <v>79</v>
      </c>
      <c r="M17" s="55" t="s">
        <v>115</v>
      </c>
      <c r="N17" s="3" t="s">
        <v>116</v>
      </c>
      <c r="O17" s="4" t="s">
        <v>79</v>
      </c>
      <c r="P17" s="4" t="s">
        <v>79</v>
      </c>
      <c r="Q17" s="15">
        <v>5114.5398999999998</v>
      </c>
      <c r="R17" s="15">
        <f t="shared" si="1"/>
        <v>6035.1570819999997</v>
      </c>
      <c r="S17" s="76" t="s">
        <v>117</v>
      </c>
      <c r="T17" s="43" t="s">
        <v>68</v>
      </c>
      <c r="U17" s="18" t="s">
        <v>73</v>
      </c>
      <c r="V17" s="48" t="s">
        <v>108</v>
      </c>
      <c r="W17" s="48" t="s">
        <v>118</v>
      </c>
      <c r="X17" s="44" t="s">
        <v>79</v>
      </c>
      <c r="Y17" s="44" t="s">
        <v>79</v>
      </c>
      <c r="Z17" s="44" t="s">
        <v>79</v>
      </c>
      <c r="AA17" s="44" t="s">
        <v>79</v>
      </c>
      <c r="AB17" s="39" t="str">
        <f t="shared" si="2"/>
        <v>Выполнение работ по перепланировке помещения № 3 на 10 этаже (площадью 229,9 кв.м.) в здании по адресу: г. Москва, Семёновская наб., д. 2/1, стр.1</v>
      </c>
      <c r="AC17" s="44" t="s">
        <v>70</v>
      </c>
      <c r="AD17" s="48" t="s">
        <v>94</v>
      </c>
      <c r="AE17" s="48" t="s">
        <v>95</v>
      </c>
      <c r="AF17" s="48" t="s">
        <v>71</v>
      </c>
      <c r="AG17" s="11">
        <v>45260000000</v>
      </c>
      <c r="AH17" s="48" t="s">
        <v>69</v>
      </c>
      <c r="AI17" s="48" t="s">
        <v>118</v>
      </c>
      <c r="AJ17" s="48" t="s">
        <v>118</v>
      </c>
      <c r="AK17" s="48" t="s">
        <v>75</v>
      </c>
      <c r="AL17" s="5">
        <v>2018</v>
      </c>
      <c r="AM17" s="5" t="s">
        <v>79</v>
      </c>
      <c r="AN17" s="5">
        <v>2018</v>
      </c>
      <c r="AO17" s="5" t="s">
        <v>79</v>
      </c>
      <c r="AP17" s="39" t="s">
        <v>137</v>
      </c>
      <c r="AQ17" s="5" t="s">
        <v>121</v>
      </c>
      <c r="AR17" s="48" t="s">
        <v>138</v>
      </c>
      <c r="AS17" s="50">
        <v>6035.1570819999997</v>
      </c>
      <c r="AT17" s="5" t="s">
        <v>79</v>
      </c>
      <c r="AU17" s="5" t="s">
        <v>79</v>
      </c>
      <c r="AV17" s="5" t="s">
        <v>74</v>
      </c>
      <c r="AW17" s="71" t="s">
        <v>244</v>
      </c>
    </row>
    <row r="18" spans="1:49" ht="150">
      <c r="A18" s="5">
        <v>2</v>
      </c>
      <c r="B18" s="62">
        <f>B17+1</f>
        <v>6</v>
      </c>
      <c r="C18" s="43" t="s">
        <v>68</v>
      </c>
      <c r="D18" s="44" t="s">
        <v>110</v>
      </c>
      <c r="E18" s="23" t="s">
        <v>111</v>
      </c>
      <c r="F18" s="5">
        <v>1</v>
      </c>
      <c r="G18" s="39" t="s">
        <v>139</v>
      </c>
      <c r="H18" s="74" t="s">
        <v>136</v>
      </c>
      <c r="I18" s="75" t="s">
        <v>113</v>
      </c>
      <c r="J18" s="4">
        <v>2</v>
      </c>
      <c r="K18" s="4" t="s">
        <v>79</v>
      </c>
      <c r="L18" s="4" t="s">
        <v>79</v>
      </c>
      <c r="M18" s="55" t="s">
        <v>115</v>
      </c>
      <c r="N18" s="3" t="s">
        <v>116</v>
      </c>
      <c r="O18" s="4" t="s">
        <v>79</v>
      </c>
      <c r="P18" s="4" t="s">
        <v>79</v>
      </c>
      <c r="Q18" s="15">
        <v>1076.393</v>
      </c>
      <c r="R18" s="15">
        <f t="shared" si="1"/>
        <v>1270.14374</v>
      </c>
      <c r="S18" s="76" t="s">
        <v>117</v>
      </c>
      <c r="T18" s="43" t="s">
        <v>68</v>
      </c>
      <c r="U18" s="18" t="s">
        <v>73</v>
      </c>
      <c r="V18" s="48" t="s">
        <v>108</v>
      </c>
      <c r="W18" s="48" t="s">
        <v>118</v>
      </c>
      <c r="X18" s="44" t="s">
        <v>79</v>
      </c>
      <c r="Y18" s="44" t="s">
        <v>79</v>
      </c>
      <c r="Z18" s="44" t="s">
        <v>79</v>
      </c>
      <c r="AA18" s="44" t="s">
        <v>79</v>
      </c>
      <c r="AB18" s="39" t="str">
        <f t="shared" si="2"/>
        <v>Выполнение работ по перепланировке пом. 18Н (к.3, 6,7,8,10,11) по плану ПИБ на 2 этаже с организацией отдельных офисных помещений  (площадью 169,8 кв.м.) в здании по адресу: г. Санкт-Петербург, Невский пр-т, д. 111/3, лит.А</v>
      </c>
      <c r="AC18" s="44" t="s">
        <v>70</v>
      </c>
      <c r="AD18" s="48" t="s">
        <v>94</v>
      </c>
      <c r="AE18" s="48" t="s">
        <v>95</v>
      </c>
      <c r="AF18" s="48" t="s">
        <v>71</v>
      </c>
      <c r="AG18" s="11">
        <v>40200000000</v>
      </c>
      <c r="AH18" s="40" t="s">
        <v>140</v>
      </c>
      <c r="AI18" s="48" t="s">
        <v>118</v>
      </c>
      <c r="AJ18" s="48" t="s">
        <v>118</v>
      </c>
      <c r="AK18" s="48" t="s">
        <v>119</v>
      </c>
      <c r="AL18" s="5">
        <v>2018</v>
      </c>
      <c r="AM18" s="5" t="s">
        <v>79</v>
      </c>
      <c r="AN18" s="5">
        <v>2018</v>
      </c>
      <c r="AO18" s="5" t="s">
        <v>79</v>
      </c>
      <c r="AP18" s="39" t="s">
        <v>141</v>
      </c>
      <c r="AQ18" s="5" t="s">
        <v>121</v>
      </c>
      <c r="AR18" s="77" t="str">
        <f t="shared" ref="AR18:AR19" si="3">AK18</f>
        <v>Июнь 
2018</v>
      </c>
      <c r="AS18" s="50">
        <v>1270.1400000000001</v>
      </c>
      <c r="AT18" s="5" t="s">
        <v>79</v>
      </c>
      <c r="AU18" s="5" t="s">
        <v>79</v>
      </c>
      <c r="AV18" s="5" t="s">
        <v>74</v>
      </c>
      <c r="AW18" s="71" t="s">
        <v>245</v>
      </c>
    </row>
    <row r="19" spans="1:49" ht="90">
      <c r="A19" s="5">
        <v>2</v>
      </c>
      <c r="B19" s="62">
        <f>B18+1</f>
        <v>7</v>
      </c>
      <c r="C19" s="43" t="s">
        <v>68</v>
      </c>
      <c r="D19" s="44" t="s">
        <v>110</v>
      </c>
      <c r="E19" s="23" t="s">
        <v>111</v>
      </c>
      <c r="F19" s="5">
        <v>1</v>
      </c>
      <c r="G19" s="39" t="s">
        <v>142</v>
      </c>
      <c r="H19" s="74" t="s">
        <v>143</v>
      </c>
      <c r="I19" s="75" t="s">
        <v>144</v>
      </c>
      <c r="J19" s="4">
        <v>2</v>
      </c>
      <c r="K19" s="4" t="s">
        <v>79</v>
      </c>
      <c r="L19" s="4" t="s">
        <v>79</v>
      </c>
      <c r="M19" s="55" t="s">
        <v>115</v>
      </c>
      <c r="N19" s="3" t="s">
        <v>116</v>
      </c>
      <c r="O19" s="4" t="s">
        <v>79</v>
      </c>
      <c r="P19" s="4" t="s">
        <v>79</v>
      </c>
      <c r="Q19" s="15">
        <v>472.88499999999999</v>
      </c>
      <c r="R19" s="15">
        <f t="shared" si="1"/>
        <v>558.00429999999994</v>
      </c>
      <c r="S19" s="23" t="s">
        <v>72</v>
      </c>
      <c r="T19" s="43" t="s">
        <v>68</v>
      </c>
      <c r="U19" s="18" t="s">
        <v>73</v>
      </c>
      <c r="V19" s="48" t="s">
        <v>108</v>
      </c>
      <c r="W19" s="48" t="s">
        <v>124</v>
      </c>
      <c r="X19" s="44" t="s">
        <v>79</v>
      </c>
      <c r="Y19" s="44" t="s">
        <v>79</v>
      </c>
      <c r="Z19" s="44" t="s">
        <v>79</v>
      </c>
      <c r="AA19" s="44" t="s">
        <v>79</v>
      </c>
      <c r="AB19" s="39" t="str">
        <f t="shared" si="2"/>
        <v>Выполнение работ по установке кондиционеров (11 шт.) в здании по адресу: г. Санкт-Петербург, Вознесенский пр-т, д. 26, лит.А</v>
      </c>
      <c r="AC19" s="44" t="s">
        <v>70</v>
      </c>
      <c r="AD19" s="48" t="s">
        <v>94</v>
      </c>
      <c r="AE19" s="48" t="s">
        <v>95</v>
      </c>
      <c r="AF19" s="48" t="s">
        <v>71</v>
      </c>
      <c r="AG19" s="11">
        <v>40200000000</v>
      </c>
      <c r="AH19" s="40" t="s">
        <v>140</v>
      </c>
      <c r="AI19" s="48" t="s">
        <v>118</v>
      </c>
      <c r="AJ19" s="48" t="s">
        <v>118</v>
      </c>
      <c r="AK19" s="48" t="s">
        <v>119</v>
      </c>
      <c r="AL19" s="5">
        <v>2018</v>
      </c>
      <c r="AM19" s="5" t="s">
        <v>79</v>
      </c>
      <c r="AN19" s="5">
        <v>2018</v>
      </c>
      <c r="AO19" s="5" t="s">
        <v>79</v>
      </c>
      <c r="AP19" s="39" t="s">
        <v>145</v>
      </c>
      <c r="AQ19" s="5" t="s">
        <v>121</v>
      </c>
      <c r="AR19" s="77" t="str">
        <f t="shared" si="3"/>
        <v>Июнь 
2018</v>
      </c>
      <c r="AS19" s="50">
        <v>558</v>
      </c>
      <c r="AT19" s="5" t="s">
        <v>79</v>
      </c>
      <c r="AU19" s="5" t="s">
        <v>79</v>
      </c>
      <c r="AV19" s="5" t="s">
        <v>74</v>
      </c>
      <c r="AW19" s="71" t="s">
        <v>244</v>
      </c>
    </row>
    <row r="20" spans="1:49" ht="135">
      <c r="A20" s="5">
        <v>2</v>
      </c>
      <c r="B20" s="5">
        <v>9</v>
      </c>
      <c r="C20" s="43" t="s">
        <v>68</v>
      </c>
      <c r="D20" s="44" t="s">
        <v>146</v>
      </c>
      <c r="E20" s="23" t="s">
        <v>111</v>
      </c>
      <c r="F20" s="5">
        <v>1</v>
      </c>
      <c r="G20" s="39" t="s">
        <v>147</v>
      </c>
      <c r="H20" s="46" t="s">
        <v>113</v>
      </c>
      <c r="I20" s="46" t="s">
        <v>148</v>
      </c>
      <c r="J20" s="4">
        <v>2</v>
      </c>
      <c r="K20" s="4" t="s">
        <v>79</v>
      </c>
      <c r="L20" s="4" t="s">
        <v>79</v>
      </c>
      <c r="M20" s="55" t="s">
        <v>115</v>
      </c>
      <c r="N20" s="3" t="s">
        <v>116</v>
      </c>
      <c r="O20" s="4" t="s">
        <v>79</v>
      </c>
      <c r="P20" s="4" t="s">
        <v>79</v>
      </c>
      <c r="Q20" s="15">
        <v>3389.87</v>
      </c>
      <c r="R20" s="15">
        <f>ROUND(Q20*1.18,2)</f>
        <v>4000.05</v>
      </c>
      <c r="S20" s="76" t="s">
        <v>117</v>
      </c>
      <c r="T20" s="43" t="s">
        <v>68</v>
      </c>
      <c r="U20" s="18" t="s">
        <v>73</v>
      </c>
      <c r="V20" s="48" t="s">
        <v>108</v>
      </c>
      <c r="W20" s="48" t="s">
        <v>118</v>
      </c>
      <c r="X20" s="44" t="s">
        <v>79</v>
      </c>
      <c r="Y20" s="44" t="s">
        <v>79</v>
      </c>
      <c r="Z20" s="44" t="s">
        <v>79</v>
      </c>
      <c r="AA20" s="44" t="s">
        <v>79</v>
      </c>
      <c r="AB20" s="39" t="str">
        <f t="shared" si="2"/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C20" s="44" t="s">
        <v>70</v>
      </c>
      <c r="AD20" s="48" t="s">
        <v>94</v>
      </c>
      <c r="AE20" s="48" t="s">
        <v>95</v>
      </c>
      <c r="AF20" s="48" t="s">
        <v>71</v>
      </c>
      <c r="AG20" s="61">
        <v>50401000000</v>
      </c>
      <c r="AH20" s="49" t="s">
        <v>150</v>
      </c>
      <c r="AI20" s="48" t="s">
        <v>118</v>
      </c>
      <c r="AJ20" s="48" t="s">
        <v>118</v>
      </c>
      <c r="AK20" s="48" t="s">
        <v>130</v>
      </c>
      <c r="AL20" s="5">
        <v>2018</v>
      </c>
      <c r="AM20" s="5" t="s">
        <v>79</v>
      </c>
      <c r="AN20" s="5">
        <v>2018</v>
      </c>
      <c r="AO20" s="5" t="s">
        <v>79</v>
      </c>
      <c r="AP20" s="44" t="str">
        <f>AB20</f>
        <v>Выполнение работ по монтажу лифта (взамен гпм рег. № 5002) и ремонт деформационных швоф лифтовой шахты в здании расположенном по адресу г. Новосибирск пр. Димитрова, д. 7</v>
      </c>
      <c r="AQ20" s="5" t="s">
        <v>79</v>
      </c>
      <c r="AR20" s="48" t="s">
        <v>130</v>
      </c>
      <c r="AS20" s="50">
        <f>R20</f>
        <v>4000.05</v>
      </c>
      <c r="AT20" s="5" t="s">
        <v>79</v>
      </c>
      <c r="AU20" s="5" t="s">
        <v>79</v>
      </c>
      <c r="AV20" s="5" t="s">
        <v>74</v>
      </c>
      <c r="AW20" s="71" t="s">
        <v>245</v>
      </c>
    </row>
    <row r="21" spans="1:49" ht="135">
      <c r="A21" s="5">
        <v>2</v>
      </c>
      <c r="B21" s="5">
        <v>13</v>
      </c>
      <c r="C21" s="43" t="s">
        <v>68</v>
      </c>
      <c r="D21" s="44" t="s">
        <v>146</v>
      </c>
      <c r="E21" s="23" t="s">
        <v>111</v>
      </c>
      <c r="F21" s="5">
        <v>1</v>
      </c>
      <c r="G21" s="39" t="s">
        <v>151</v>
      </c>
      <c r="H21" s="46" t="s">
        <v>152</v>
      </c>
      <c r="I21" s="46" t="s">
        <v>152</v>
      </c>
      <c r="J21" s="4">
        <v>2</v>
      </c>
      <c r="K21" s="4" t="s">
        <v>79</v>
      </c>
      <c r="L21" s="4" t="s">
        <v>79</v>
      </c>
      <c r="M21" s="55" t="s">
        <v>115</v>
      </c>
      <c r="N21" s="3" t="s">
        <v>116</v>
      </c>
      <c r="O21" s="4" t="s">
        <v>79</v>
      </c>
      <c r="P21" s="4" t="s">
        <v>79</v>
      </c>
      <c r="Q21" s="50">
        <v>1500</v>
      </c>
      <c r="R21" s="50">
        <f>ROUND(Q21*1.18,2)</f>
        <v>1770</v>
      </c>
      <c r="S21" s="76" t="s">
        <v>117</v>
      </c>
      <c r="T21" s="43" t="s">
        <v>68</v>
      </c>
      <c r="U21" s="18" t="s">
        <v>73</v>
      </c>
      <c r="V21" s="48" t="s">
        <v>124</v>
      </c>
      <c r="W21" s="48" t="s">
        <v>129</v>
      </c>
      <c r="X21" s="44" t="s">
        <v>79</v>
      </c>
      <c r="Y21" s="44" t="s">
        <v>79</v>
      </c>
      <c r="Z21" s="44" t="s">
        <v>79</v>
      </c>
      <c r="AA21" s="44" t="s">
        <v>79</v>
      </c>
      <c r="AB21" s="39" t="str">
        <f>G21</f>
        <v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v>
      </c>
      <c r="AC21" s="44" t="s">
        <v>70</v>
      </c>
      <c r="AD21" s="48" t="s">
        <v>94</v>
      </c>
      <c r="AE21" s="48" t="s">
        <v>95</v>
      </c>
      <c r="AF21" s="48" t="s">
        <v>71</v>
      </c>
      <c r="AG21" s="11">
        <v>25401000000</v>
      </c>
      <c r="AH21" s="48" t="s">
        <v>153</v>
      </c>
      <c r="AI21" s="48" t="s">
        <v>119</v>
      </c>
      <c r="AJ21" s="48" t="s">
        <v>130</v>
      </c>
      <c r="AK21" s="48" t="s">
        <v>154</v>
      </c>
      <c r="AL21" s="5">
        <v>2018</v>
      </c>
      <c r="AM21" s="5" t="s">
        <v>79</v>
      </c>
      <c r="AN21" s="5">
        <v>2018</v>
      </c>
      <c r="AO21" s="5" t="s">
        <v>79</v>
      </c>
      <c r="AP21" s="44" t="str">
        <f>AB21</f>
        <v>Выполнение работ по разработке и согласованию ИРД на демонтаж конструкций мансарды и устройство скатной кровли для объекта расположенного по адресу г.Иркутск, ул. Помяловского, д. 1</v>
      </c>
      <c r="AQ21" s="5" t="s">
        <v>79</v>
      </c>
      <c r="AR21" s="48" t="s">
        <v>154</v>
      </c>
      <c r="AS21" s="50">
        <f>R21</f>
        <v>1770</v>
      </c>
      <c r="AT21" s="5" t="s">
        <v>79</v>
      </c>
      <c r="AU21" s="5" t="s">
        <v>79</v>
      </c>
      <c r="AV21" s="5" t="s">
        <v>74</v>
      </c>
      <c r="AW21" s="71" t="s">
        <v>245</v>
      </c>
    </row>
    <row r="22" spans="1:49" ht="165">
      <c r="A22" s="5">
        <v>3</v>
      </c>
      <c r="B22" s="62">
        <f>B21+1</f>
        <v>14</v>
      </c>
      <c r="C22" s="43" t="s">
        <v>68</v>
      </c>
      <c r="D22" s="44" t="s">
        <v>110</v>
      </c>
      <c r="E22" s="23" t="s">
        <v>155</v>
      </c>
      <c r="F22" s="5">
        <v>1</v>
      </c>
      <c r="G22" s="11" t="s">
        <v>156</v>
      </c>
      <c r="H22" s="46">
        <v>81</v>
      </c>
      <c r="I22" s="46" t="s">
        <v>157</v>
      </c>
      <c r="J22" s="4">
        <v>1</v>
      </c>
      <c r="K22" s="4" t="s">
        <v>79</v>
      </c>
      <c r="L22" s="4" t="s">
        <v>79</v>
      </c>
      <c r="M22" s="78" t="s">
        <v>158</v>
      </c>
      <c r="N22" s="3" t="s">
        <v>116</v>
      </c>
      <c r="O22" s="4" t="s">
        <v>79</v>
      </c>
      <c r="P22" s="4" t="s">
        <v>79</v>
      </c>
      <c r="Q22" s="41">
        <v>54214.36</v>
      </c>
      <c r="R22" s="42">
        <f>Q22*1.18</f>
        <v>63972.944799999997</v>
      </c>
      <c r="S22" s="23" t="s">
        <v>117</v>
      </c>
      <c r="T22" s="43" t="s">
        <v>68</v>
      </c>
      <c r="U22" s="18" t="s">
        <v>73</v>
      </c>
      <c r="V22" s="48" t="s">
        <v>108</v>
      </c>
      <c r="W22" s="48" t="s">
        <v>124</v>
      </c>
      <c r="X22" s="44" t="s">
        <v>79</v>
      </c>
      <c r="Y22" s="44" t="s">
        <v>79</v>
      </c>
      <c r="Z22" s="44" t="s">
        <v>79</v>
      </c>
      <c r="AA22" s="44" t="s">
        <v>79</v>
      </c>
      <c r="AB22" s="11" t="s">
        <v>156</v>
      </c>
      <c r="AC22" s="44" t="s">
        <v>70</v>
      </c>
      <c r="AD22" s="48" t="s">
        <v>94</v>
      </c>
      <c r="AE22" s="48" t="s">
        <v>95</v>
      </c>
      <c r="AF22" s="61">
        <v>1</v>
      </c>
      <c r="AG22" s="39">
        <v>45260000000</v>
      </c>
      <c r="AH22" s="44" t="s">
        <v>69</v>
      </c>
      <c r="AI22" s="48" t="s">
        <v>118</v>
      </c>
      <c r="AJ22" s="48" t="s">
        <v>118</v>
      </c>
      <c r="AK22" s="48" t="s">
        <v>251</v>
      </c>
      <c r="AL22" s="4" t="s">
        <v>109</v>
      </c>
      <c r="AM22" s="5" t="s">
        <v>79</v>
      </c>
      <c r="AN22" s="5" t="s">
        <v>79</v>
      </c>
      <c r="AO22" s="5" t="s">
        <v>79</v>
      </c>
      <c r="AP22" s="5" t="s">
        <v>79</v>
      </c>
      <c r="AQ22" s="5" t="s">
        <v>79</v>
      </c>
      <c r="AR22" s="5" t="s">
        <v>79</v>
      </c>
      <c r="AS22" s="5" t="s">
        <v>79</v>
      </c>
      <c r="AT22" s="5" t="s">
        <v>79</v>
      </c>
      <c r="AU22" s="5" t="s">
        <v>79</v>
      </c>
      <c r="AV22" s="5" t="s">
        <v>74</v>
      </c>
      <c r="AW22" s="71" t="s">
        <v>244</v>
      </c>
    </row>
    <row r="23" spans="1:49" ht="210">
      <c r="A23" s="5">
        <v>3</v>
      </c>
      <c r="B23" s="62">
        <f>B22+1</f>
        <v>15</v>
      </c>
      <c r="C23" s="43" t="s">
        <v>68</v>
      </c>
      <c r="D23" s="44" t="s">
        <v>110</v>
      </c>
      <c r="E23" s="23" t="s">
        <v>155</v>
      </c>
      <c r="F23" s="5">
        <v>1</v>
      </c>
      <c r="G23" s="45" t="s">
        <v>159</v>
      </c>
      <c r="H23" s="46">
        <v>81</v>
      </c>
      <c r="I23" s="46" t="s">
        <v>157</v>
      </c>
      <c r="J23" s="4">
        <v>1</v>
      </c>
      <c r="K23" s="4" t="s">
        <v>79</v>
      </c>
      <c r="L23" s="4" t="s">
        <v>79</v>
      </c>
      <c r="M23" s="78" t="s">
        <v>158</v>
      </c>
      <c r="N23" s="3" t="s">
        <v>116</v>
      </c>
      <c r="O23" s="4" t="s">
        <v>79</v>
      </c>
      <c r="P23" s="4" t="s">
        <v>79</v>
      </c>
      <c r="Q23" s="15">
        <v>13640.12</v>
      </c>
      <c r="R23" s="15">
        <f t="shared" ref="R23:R34" si="4">Q23*1.18</f>
        <v>16095.3416</v>
      </c>
      <c r="S23" s="23" t="s">
        <v>117</v>
      </c>
      <c r="T23" s="43" t="s">
        <v>68</v>
      </c>
      <c r="U23" s="18" t="s">
        <v>73</v>
      </c>
      <c r="V23" s="48" t="s">
        <v>124</v>
      </c>
      <c r="W23" s="48" t="s">
        <v>129</v>
      </c>
      <c r="X23" s="44" t="s">
        <v>79</v>
      </c>
      <c r="Y23" s="44" t="s">
        <v>79</v>
      </c>
      <c r="Z23" s="44" t="s">
        <v>79</v>
      </c>
      <c r="AA23" s="44" t="s">
        <v>79</v>
      </c>
      <c r="AB23" s="45" t="s">
        <v>159</v>
      </c>
      <c r="AC23" s="44" t="s">
        <v>70</v>
      </c>
      <c r="AD23" s="48" t="s">
        <v>94</v>
      </c>
      <c r="AE23" s="48" t="s">
        <v>95</v>
      </c>
      <c r="AF23" s="61">
        <v>1</v>
      </c>
      <c r="AG23" s="12" t="s">
        <v>160</v>
      </c>
      <c r="AH23" s="12" t="s">
        <v>161</v>
      </c>
      <c r="AI23" s="48" t="s">
        <v>119</v>
      </c>
      <c r="AJ23" s="48" t="s">
        <v>130</v>
      </c>
      <c r="AK23" s="48" t="s">
        <v>162</v>
      </c>
      <c r="AL23" s="3" t="s">
        <v>109</v>
      </c>
      <c r="AM23" s="5" t="s">
        <v>79</v>
      </c>
      <c r="AN23" s="5" t="s">
        <v>79</v>
      </c>
      <c r="AO23" s="5" t="s">
        <v>79</v>
      </c>
      <c r="AP23" s="5" t="s">
        <v>79</v>
      </c>
      <c r="AQ23" s="5" t="s">
        <v>79</v>
      </c>
      <c r="AR23" s="5" t="s">
        <v>79</v>
      </c>
      <c r="AS23" s="5" t="s">
        <v>79</v>
      </c>
      <c r="AT23" s="5" t="s">
        <v>79</v>
      </c>
      <c r="AU23" s="5" t="s">
        <v>79</v>
      </c>
      <c r="AV23" s="5" t="s">
        <v>74</v>
      </c>
      <c r="AW23" s="71" t="s">
        <v>245</v>
      </c>
    </row>
    <row r="24" spans="1:49" ht="150">
      <c r="A24" s="5">
        <v>3</v>
      </c>
      <c r="B24" s="62">
        <f>B23+1</f>
        <v>16</v>
      </c>
      <c r="C24" s="43" t="s">
        <v>68</v>
      </c>
      <c r="D24" s="44" t="s">
        <v>110</v>
      </c>
      <c r="E24" s="23" t="s">
        <v>155</v>
      </c>
      <c r="F24" s="5">
        <v>1</v>
      </c>
      <c r="G24" s="45" t="s">
        <v>163</v>
      </c>
      <c r="H24" s="46" t="s">
        <v>164</v>
      </c>
      <c r="I24" s="46" t="s">
        <v>165</v>
      </c>
      <c r="J24" s="4">
        <v>1</v>
      </c>
      <c r="K24" s="4" t="s">
        <v>79</v>
      </c>
      <c r="L24" s="4" t="s">
        <v>79</v>
      </c>
      <c r="M24" s="24" t="s">
        <v>158</v>
      </c>
      <c r="N24" s="23" t="s">
        <v>166</v>
      </c>
      <c r="O24" s="4" t="s">
        <v>79</v>
      </c>
      <c r="P24" s="4" t="s">
        <v>79</v>
      </c>
      <c r="Q24" s="15">
        <v>5580</v>
      </c>
      <c r="R24" s="15">
        <f t="shared" si="4"/>
        <v>6584.4</v>
      </c>
      <c r="S24" s="23" t="s">
        <v>117</v>
      </c>
      <c r="T24" s="43" t="s">
        <v>68</v>
      </c>
      <c r="U24" s="18" t="s">
        <v>73</v>
      </c>
      <c r="V24" s="61" t="s">
        <v>103</v>
      </c>
      <c r="W24" s="61" t="s">
        <v>167</v>
      </c>
      <c r="X24" s="44" t="s">
        <v>79</v>
      </c>
      <c r="Y24" s="44" t="s">
        <v>79</v>
      </c>
      <c r="Z24" s="44" t="s">
        <v>79</v>
      </c>
      <c r="AA24" s="44" t="s">
        <v>79</v>
      </c>
      <c r="AB24" s="47" t="s">
        <v>163</v>
      </c>
      <c r="AC24" s="44" t="s">
        <v>70</v>
      </c>
      <c r="AD24" s="48" t="s">
        <v>94</v>
      </c>
      <c r="AE24" s="48" t="s">
        <v>95</v>
      </c>
      <c r="AF24" s="48" t="s">
        <v>71</v>
      </c>
      <c r="AG24" s="11">
        <v>45260000000</v>
      </c>
      <c r="AH24" s="48" t="s">
        <v>69</v>
      </c>
      <c r="AI24" s="61" t="s">
        <v>167</v>
      </c>
      <c r="AJ24" s="61" t="s">
        <v>168</v>
      </c>
      <c r="AK24" s="61" t="s">
        <v>169</v>
      </c>
      <c r="AL24" s="5">
        <v>2019</v>
      </c>
      <c r="AM24" s="5" t="s">
        <v>79</v>
      </c>
      <c r="AN24" s="5" t="s">
        <v>79</v>
      </c>
      <c r="AO24" s="5" t="s">
        <v>79</v>
      </c>
      <c r="AP24" s="5" t="s">
        <v>79</v>
      </c>
      <c r="AQ24" s="5" t="s">
        <v>79</v>
      </c>
      <c r="AR24" s="5" t="s">
        <v>79</v>
      </c>
      <c r="AS24" s="5" t="s">
        <v>79</v>
      </c>
      <c r="AT24" s="5" t="s">
        <v>79</v>
      </c>
      <c r="AU24" s="5" t="s">
        <v>79</v>
      </c>
      <c r="AV24" s="5" t="s">
        <v>74</v>
      </c>
      <c r="AW24" s="71" t="s">
        <v>245</v>
      </c>
    </row>
    <row r="25" spans="1:49" ht="90">
      <c r="A25" s="5">
        <v>3</v>
      </c>
      <c r="B25" s="62">
        <v>17</v>
      </c>
      <c r="C25" s="43" t="s">
        <v>68</v>
      </c>
      <c r="D25" s="44" t="s">
        <v>110</v>
      </c>
      <c r="E25" s="23" t="s">
        <v>111</v>
      </c>
      <c r="F25" s="5">
        <v>1</v>
      </c>
      <c r="G25" s="79" t="s">
        <v>254</v>
      </c>
      <c r="H25" s="46" t="s">
        <v>255</v>
      </c>
      <c r="I25" s="46" t="s">
        <v>255</v>
      </c>
      <c r="J25" s="4">
        <v>2</v>
      </c>
      <c r="K25" s="4" t="s">
        <v>79</v>
      </c>
      <c r="L25" s="4" t="s">
        <v>79</v>
      </c>
      <c r="M25" s="48" t="s">
        <v>158</v>
      </c>
      <c r="N25" s="3" t="s">
        <v>116</v>
      </c>
      <c r="O25" s="4" t="s">
        <v>79</v>
      </c>
      <c r="P25" s="4" t="s">
        <v>79</v>
      </c>
      <c r="Q25" s="15">
        <v>2000</v>
      </c>
      <c r="R25" s="15">
        <f t="shared" si="4"/>
        <v>2360</v>
      </c>
      <c r="S25" s="76" t="s">
        <v>117</v>
      </c>
      <c r="T25" s="43" t="s">
        <v>68</v>
      </c>
      <c r="U25" s="18" t="s">
        <v>73</v>
      </c>
      <c r="V25" s="48" t="s">
        <v>124</v>
      </c>
      <c r="W25" s="48" t="s">
        <v>119</v>
      </c>
      <c r="X25" s="23" t="s">
        <v>79</v>
      </c>
      <c r="Y25" s="23" t="s">
        <v>79</v>
      </c>
      <c r="Z25" s="23" t="s">
        <v>79</v>
      </c>
      <c r="AA25" s="23" t="s">
        <v>79</v>
      </c>
      <c r="AB25" s="79" t="s">
        <v>254</v>
      </c>
      <c r="AC25" s="44" t="s">
        <v>70</v>
      </c>
      <c r="AD25" s="3" t="s">
        <v>94</v>
      </c>
      <c r="AE25" s="3" t="s">
        <v>95</v>
      </c>
      <c r="AF25" s="3" t="s">
        <v>71</v>
      </c>
      <c r="AG25" s="11">
        <v>45260000000</v>
      </c>
      <c r="AH25" s="48" t="s">
        <v>69</v>
      </c>
      <c r="AI25" s="48" t="s">
        <v>119</v>
      </c>
      <c r="AJ25" s="48" t="s">
        <v>119</v>
      </c>
      <c r="AK25" s="61" t="s">
        <v>167</v>
      </c>
      <c r="AL25" s="3" t="s">
        <v>109</v>
      </c>
      <c r="AM25" s="5" t="s">
        <v>79</v>
      </c>
      <c r="AN25" s="5" t="s">
        <v>79</v>
      </c>
      <c r="AO25" s="5" t="s">
        <v>79</v>
      </c>
      <c r="AP25" s="5" t="s">
        <v>79</v>
      </c>
      <c r="AQ25" s="5" t="s">
        <v>79</v>
      </c>
      <c r="AR25" s="5" t="s">
        <v>79</v>
      </c>
      <c r="AS25" s="50" t="s">
        <v>79</v>
      </c>
      <c r="AT25" s="5" t="s">
        <v>79</v>
      </c>
      <c r="AU25" s="5" t="s">
        <v>79</v>
      </c>
      <c r="AV25" s="5" t="s">
        <v>74</v>
      </c>
      <c r="AW25" s="71" t="s">
        <v>245</v>
      </c>
    </row>
    <row r="26" spans="1:49" ht="90">
      <c r="A26" s="5">
        <v>3</v>
      </c>
      <c r="B26" s="62">
        <v>17</v>
      </c>
      <c r="C26" s="43" t="s">
        <v>68</v>
      </c>
      <c r="D26" s="44" t="s">
        <v>110</v>
      </c>
      <c r="E26" s="23" t="s">
        <v>111</v>
      </c>
      <c r="F26" s="5">
        <v>2</v>
      </c>
      <c r="G26" s="79" t="s">
        <v>256</v>
      </c>
      <c r="H26" s="46" t="s">
        <v>255</v>
      </c>
      <c r="I26" s="46" t="s">
        <v>255</v>
      </c>
      <c r="J26" s="4">
        <v>2</v>
      </c>
      <c r="K26" s="4" t="s">
        <v>79</v>
      </c>
      <c r="L26" s="4" t="s">
        <v>79</v>
      </c>
      <c r="M26" s="48" t="s">
        <v>158</v>
      </c>
      <c r="N26" s="3" t="s">
        <v>116</v>
      </c>
      <c r="O26" s="4" t="s">
        <v>79</v>
      </c>
      <c r="P26" s="4" t="s">
        <v>79</v>
      </c>
      <c r="Q26" s="15">
        <v>700</v>
      </c>
      <c r="R26" s="15">
        <f t="shared" si="4"/>
        <v>826</v>
      </c>
      <c r="S26" s="76" t="s">
        <v>117</v>
      </c>
      <c r="T26" s="43" t="s">
        <v>68</v>
      </c>
      <c r="U26" s="18" t="s">
        <v>73</v>
      </c>
      <c r="V26" s="48" t="s">
        <v>124</v>
      </c>
      <c r="W26" s="48" t="s">
        <v>119</v>
      </c>
      <c r="X26" s="23" t="s">
        <v>79</v>
      </c>
      <c r="Y26" s="23" t="s">
        <v>79</v>
      </c>
      <c r="Z26" s="23" t="s">
        <v>79</v>
      </c>
      <c r="AA26" s="23" t="s">
        <v>79</v>
      </c>
      <c r="AB26" s="79" t="s">
        <v>256</v>
      </c>
      <c r="AC26" s="44" t="s">
        <v>70</v>
      </c>
      <c r="AD26" s="3" t="s">
        <v>94</v>
      </c>
      <c r="AE26" s="3" t="s">
        <v>95</v>
      </c>
      <c r="AF26" s="3" t="s">
        <v>71</v>
      </c>
      <c r="AG26" s="11">
        <v>45260000000</v>
      </c>
      <c r="AH26" s="48" t="s">
        <v>69</v>
      </c>
      <c r="AI26" s="48" t="s">
        <v>119</v>
      </c>
      <c r="AJ26" s="48" t="s">
        <v>119</v>
      </c>
      <c r="AK26" s="48" t="s">
        <v>154</v>
      </c>
      <c r="AL26" s="5">
        <v>2018</v>
      </c>
      <c r="AM26" s="5" t="s">
        <v>79</v>
      </c>
      <c r="AN26" s="5" t="s">
        <v>79</v>
      </c>
      <c r="AO26" s="5" t="s">
        <v>79</v>
      </c>
      <c r="AP26" s="5" t="s">
        <v>79</v>
      </c>
      <c r="AQ26" s="5" t="s">
        <v>79</v>
      </c>
      <c r="AR26" s="5" t="s">
        <v>79</v>
      </c>
      <c r="AS26" s="50" t="s">
        <v>79</v>
      </c>
      <c r="AT26" s="5" t="s">
        <v>79</v>
      </c>
      <c r="AU26" s="5" t="s">
        <v>79</v>
      </c>
      <c r="AV26" s="5" t="s">
        <v>74</v>
      </c>
      <c r="AW26" s="71" t="s">
        <v>245</v>
      </c>
    </row>
    <row r="27" spans="1:49" ht="90">
      <c r="A27" s="5">
        <v>3</v>
      </c>
      <c r="B27" s="62">
        <v>17</v>
      </c>
      <c r="C27" s="43" t="s">
        <v>68</v>
      </c>
      <c r="D27" s="44" t="s">
        <v>110</v>
      </c>
      <c r="E27" s="23" t="s">
        <v>111</v>
      </c>
      <c r="F27" s="5">
        <v>3</v>
      </c>
      <c r="G27" s="45" t="s">
        <v>257</v>
      </c>
      <c r="H27" s="46" t="s">
        <v>255</v>
      </c>
      <c r="I27" s="46" t="s">
        <v>258</v>
      </c>
      <c r="J27" s="4">
        <v>2</v>
      </c>
      <c r="K27" s="4" t="s">
        <v>79</v>
      </c>
      <c r="L27" s="4" t="s">
        <v>79</v>
      </c>
      <c r="M27" s="48" t="s">
        <v>158</v>
      </c>
      <c r="N27" s="3" t="s">
        <v>116</v>
      </c>
      <c r="O27" s="4" t="s">
        <v>79</v>
      </c>
      <c r="P27" s="4" t="s">
        <v>79</v>
      </c>
      <c r="Q27" s="15">
        <v>700</v>
      </c>
      <c r="R27" s="15">
        <f t="shared" si="4"/>
        <v>826</v>
      </c>
      <c r="S27" s="76" t="s">
        <v>117</v>
      </c>
      <c r="T27" s="43" t="s">
        <v>68</v>
      </c>
      <c r="U27" s="18" t="s">
        <v>73</v>
      </c>
      <c r="V27" s="48" t="s">
        <v>124</v>
      </c>
      <c r="W27" s="48" t="s">
        <v>119</v>
      </c>
      <c r="X27" s="23" t="s">
        <v>79</v>
      </c>
      <c r="Y27" s="23" t="s">
        <v>79</v>
      </c>
      <c r="Z27" s="23" t="s">
        <v>79</v>
      </c>
      <c r="AA27" s="23" t="s">
        <v>79</v>
      </c>
      <c r="AB27" s="45" t="s">
        <v>257</v>
      </c>
      <c r="AC27" s="44" t="s">
        <v>70</v>
      </c>
      <c r="AD27" s="3" t="s">
        <v>94</v>
      </c>
      <c r="AE27" s="3" t="s">
        <v>95</v>
      </c>
      <c r="AF27" s="3" t="s">
        <v>71</v>
      </c>
      <c r="AG27" s="11">
        <v>45260000000</v>
      </c>
      <c r="AH27" s="48" t="s">
        <v>69</v>
      </c>
      <c r="AI27" s="48" t="s">
        <v>119</v>
      </c>
      <c r="AJ27" s="48" t="s">
        <v>119</v>
      </c>
      <c r="AK27" s="48" t="s">
        <v>154</v>
      </c>
      <c r="AL27" s="5">
        <v>2018</v>
      </c>
      <c r="AM27" s="5" t="s">
        <v>79</v>
      </c>
      <c r="AN27" s="5" t="s">
        <v>79</v>
      </c>
      <c r="AO27" s="5" t="s">
        <v>79</v>
      </c>
      <c r="AP27" s="5" t="s">
        <v>79</v>
      </c>
      <c r="AQ27" s="5" t="s">
        <v>79</v>
      </c>
      <c r="AR27" s="5" t="s">
        <v>79</v>
      </c>
      <c r="AS27" s="50" t="s">
        <v>79</v>
      </c>
      <c r="AT27" s="5" t="s">
        <v>79</v>
      </c>
      <c r="AU27" s="5" t="s">
        <v>79</v>
      </c>
      <c r="AV27" s="5" t="s">
        <v>74</v>
      </c>
      <c r="AW27" s="71" t="s">
        <v>245</v>
      </c>
    </row>
    <row r="28" spans="1:49" ht="90">
      <c r="A28" s="5">
        <v>3</v>
      </c>
      <c r="B28" s="62">
        <v>17</v>
      </c>
      <c r="C28" s="43" t="s">
        <v>68</v>
      </c>
      <c r="D28" s="44" t="s">
        <v>110</v>
      </c>
      <c r="E28" s="23" t="s">
        <v>111</v>
      </c>
      <c r="F28" s="5">
        <v>4</v>
      </c>
      <c r="G28" s="45" t="s">
        <v>259</v>
      </c>
      <c r="H28" s="46" t="s">
        <v>255</v>
      </c>
      <c r="I28" s="46" t="s">
        <v>255</v>
      </c>
      <c r="J28" s="4">
        <v>2</v>
      </c>
      <c r="K28" s="4" t="s">
        <v>79</v>
      </c>
      <c r="L28" s="4" t="s">
        <v>79</v>
      </c>
      <c r="M28" s="48" t="s">
        <v>158</v>
      </c>
      <c r="N28" s="3" t="s">
        <v>116</v>
      </c>
      <c r="O28" s="4" t="s">
        <v>79</v>
      </c>
      <c r="P28" s="4" t="s">
        <v>79</v>
      </c>
      <c r="Q28" s="15">
        <v>700</v>
      </c>
      <c r="R28" s="15">
        <f t="shared" si="4"/>
        <v>826</v>
      </c>
      <c r="S28" s="76" t="s">
        <v>117</v>
      </c>
      <c r="T28" s="43" t="s">
        <v>68</v>
      </c>
      <c r="U28" s="18" t="s">
        <v>73</v>
      </c>
      <c r="V28" s="48" t="s">
        <v>124</v>
      </c>
      <c r="W28" s="48" t="s">
        <v>119</v>
      </c>
      <c r="X28" s="23" t="s">
        <v>79</v>
      </c>
      <c r="Y28" s="23" t="s">
        <v>79</v>
      </c>
      <c r="Z28" s="23" t="s">
        <v>79</v>
      </c>
      <c r="AA28" s="23" t="s">
        <v>79</v>
      </c>
      <c r="AB28" s="45" t="s">
        <v>259</v>
      </c>
      <c r="AC28" s="44" t="s">
        <v>70</v>
      </c>
      <c r="AD28" s="3" t="s">
        <v>94</v>
      </c>
      <c r="AE28" s="3" t="s">
        <v>95</v>
      </c>
      <c r="AF28" s="3" t="s">
        <v>71</v>
      </c>
      <c r="AG28" s="11">
        <v>45260000000</v>
      </c>
      <c r="AH28" s="48" t="s">
        <v>69</v>
      </c>
      <c r="AI28" s="48" t="s">
        <v>119</v>
      </c>
      <c r="AJ28" s="48" t="s">
        <v>119</v>
      </c>
      <c r="AK28" s="48" t="s">
        <v>154</v>
      </c>
      <c r="AL28" s="5">
        <v>2018</v>
      </c>
      <c r="AM28" s="5" t="s">
        <v>79</v>
      </c>
      <c r="AN28" s="5" t="s">
        <v>79</v>
      </c>
      <c r="AO28" s="5" t="s">
        <v>79</v>
      </c>
      <c r="AP28" s="5" t="s">
        <v>79</v>
      </c>
      <c r="AQ28" s="5" t="s">
        <v>79</v>
      </c>
      <c r="AR28" s="5" t="s">
        <v>79</v>
      </c>
      <c r="AS28" s="50" t="s">
        <v>79</v>
      </c>
      <c r="AT28" s="5" t="s">
        <v>79</v>
      </c>
      <c r="AU28" s="5" t="s">
        <v>79</v>
      </c>
      <c r="AV28" s="5" t="s">
        <v>74</v>
      </c>
      <c r="AW28" s="71" t="s">
        <v>245</v>
      </c>
    </row>
    <row r="29" spans="1:49" ht="60">
      <c r="A29" s="5">
        <v>3</v>
      </c>
      <c r="B29" s="5">
        <v>18</v>
      </c>
      <c r="C29" s="43" t="s">
        <v>68</v>
      </c>
      <c r="D29" s="44" t="s">
        <v>110</v>
      </c>
      <c r="E29" s="23" t="s">
        <v>111</v>
      </c>
      <c r="F29" s="5">
        <v>1</v>
      </c>
      <c r="G29" s="45" t="s">
        <v>170</v>
      </c>
      <c r="H29" s="3" t="s">
        <v>171</v>
      </c>
      <c r="I29" s="3" t="s">
        <v>172</v>
      </c>
      <c r="J29" s="4">
        <v>2</v>
      </c>
      <c r="K29" s="4" t="s">
        <v>79</v>
      </c>
      <c r="L29" s="4" t="s">
        <v>79</v>
      </c>
      <c r="M29" s="24" t="s">
        <v>158</v>
      </c>
      <c r="N29" s="3" t="s">
        <v>116</v>
      </c>
      <c r="O29" s="4" t="s">
        <v>79</v>
      </c>
      <c r="P29" s="4" t="s">
        <v>79</v>
      </c>
      <c r="Q29" s="15">
        <v>2242.8777</v>
      </c>
      <c r="R29" s="15">
        <f t="shared" si="4"/>
        <v>2646.5956859999997</v>
      </c>
      <c r="S29" s="76" t="s">
        <v>117</v>
      </c>
      <c r="T29" s="43" t="s">
        <v>68</v>
      </c>
      <c r="U29" s="18" t="s">
        <v>73</v>
      </c>
      <c r="V29" s="48" t="s">
        <v>124</v>
      </c>
      <c r="W29" s="48" t="s">
        <v>129</v>
      </c>
      <c r="X29" s="44" t="s">
        <v>79</v>
      </c>
      <c r="Y29" s="44" t="s">
        <v>79</v>
      </c>
      <c r="Z29" s="44" t="s">
        <v>79</v>
      </c>
      <c r="AA29" s="44" t="s">
        <v>79</v>
      </c>
      <c r="AB29" s="45" t="s">
        <v>173</v>
      </c>
      <c r="AC29" s="44" t="s">
        <v>70</v>
      </c>
      <c r="AD29" s="48" t="s">
        <v>94</v>
      </c>
      <c r="AE29" s="48" t="s">
        <v>95</v>
      </c>
      <c r="AF29" s="48" t="s">
        <v>71</v>
      </c>
      <c r="AG29" s="11">
        <v>45260000000</v>
      </c>
      <c r="AH29" s="48" t="s">
        <v>69</v>
      </c>
      <c r="AI29" s="48" t="s">
        <v>119</v>
      </c>
      <c r="AJ29" s="48" t="s">
        <v>119</v>
      </c>
      <c r="AK29" s="48" t="s">
        <v>154</v>
      </c>
      <c r="AL29" s="5">
        <v>2018</v>
      </c>
      <c r="AM29" s="5" t="s">
        <v>79</v>
      </c>
      <c r="AN29" s="5" t="s">
        <v>79</v>
      </c>
      <c r="AO29" s="5" t="s">
        <v>79</v>
      </c>
      <c r="AP29" s="5" t="s">
        <v>79</v>
      </c>
      <c r="AQ29" s="5" t="s">
        <v>79</v>
      </c>
      <c r="AR29" s="5" t="s">
        <v>79</v>
      </c>
      <c r="AS29" s="50" t="s">
        <v>79</v>
      </c>
      <c r="AT29" s="5" t="s">
        <v>79</v>
      </c>
      <c r="AU29" s="5" t="s">
        <v>79</v>
      </c>
      <c r="AV29" s="5" t="s">
        <v>74</v>
      </c>
      <c r="AW29" s="71" t="s">
        <v>245</v>
      </c>
    </row>
    <row r="30" spans="1:49" ht="45">
      <c r="A30" s="5">
        <v>3</v>
      </c>
      <c r="B30" s="5">
        <f>B29+1</f>
        <v>19</v>
      </c>
      <c r="C30" s="43" t="s">
        <v>68</v>
      </c>
      <c r="D30" s="44" t="s">
        <v>110</v>
      </c>
      <c r="E30" s="23" t="s">
        <v>155</v>
      </c>
      <c r="F30" s="5">
        <v>1</v>
      </c>
      <c r="G30" s="45" t="s">
        <v>174</v>
      </c>
      <c r="H30" s="46" t="s">
        <v>175</v>
      </c>
      <c r="I30" s="46" t="s">
        <v>175</v>
      </c>
      <c r="J30" s="4">
        <v>1</v>
      </c>
      <c r="K30" s="4" t="s">
        <v>79</v>
      </c>
      <c r="L30" s="4" t="s">
        <v>79</v>
      </c>
      <c r="M30" s="24" t="s">
        <v>158</v>
      </c>
      <c r="N30" s="3" t="s">
        <v>176</v>
      </c>
      <c r="O30" s="4" t="s">
        <v>79</v>
      </c>
      <c r="P30" s="4" t="s">
        <v>79</v>
      </c>
      <c r="Q30" s="15">
        <v>300</v>
      </c>
      <c r="R30" s="15">
        <f t="shared" si="4"/>
        <v>354</v>
      </c>
      <c r="S30" s="76" t="s">
        <v>72</v>
      </c>
      <c r="T30" s="43" t="s">
        <v>68</v>
      </c>
      <c r="U30" s="18" t="s">
        <v>73</v>
      </c>
      <c r="V30" s="61" t="s">
        <v>118</v>
      </c>
      <c r="W30" s="48" t="s">
        <v>129</v>
      </c>
      <c r="X30" s="44" t="s">
        <v>79</v>
      </c>
      <c r="Y30" s="44" t="s">
        <v>79</v>
      </c>
      <c r="Z30" s="44" t="s">
        <v>79</v>
      </c>
      <c r="AA30" s="44" t="s">
        <v>79</v>
      </c>
      <c r="AB30" s="47" t="s">
        <v>174</v>
      </c>
      <c r="AC30" s="44" t="s">
        <v>70</v>
      </c>
      <c r="AD30" s="48" t="s">
        <v>94</v>
      </c>
      <c r="AE30" s="48" t="s">
        <v>95</v>
      </c>
      <c r="AF30" s="48" t="s">
        <v>71</v>
      </c>
      <c r="AG30" s="11">
        <v>45260000000</v>
      </c>
      <c r="AH30" s="48" t="s">
        <v>69</v>
      </c>
      <c r="AI30" s="48" t="s">
        <v>119</v>
      </c>
      <c r="AJ30" s="48" t="s">
        <v>119</v>
      </c>
      <c r="AK30" s="48" t="s">
        <v>119</v>
      </c>
      <c r="AL30" s="5">
        <v>2018</v>
      </c>
      <c r="AM30" s="5" t="s">
        <v>79</v>
      </c>
      <c r="AN30" s="5" t="s">
        <v>79</v>
      </c>
      <c r="AO30" s="5" t="s">
        <v>79</v>
      </c>
      <c r="AP30" s="5" t="s">
        <v>79</v>
      </c>
      <c r="AQ30" s="5" t="s">
        <v>79</v>
      </c>
      <c r="AR30" s="5" t="s">
        <v>79</v>
      </c>
      <c r="AS30" s="50" t="s">
        <v>79</v>
      </c>
      <c r="AT30" s="5" t="s">
        <v>79</v>
      </c>
      <c r="AU30" s="5" t="s">
        <v>79</v>
      </c>
      <c r="AV30" s="5" t="s">
        <v>74</v>
      </c>
      <c r="AW30" s="71" t="s">
        <v>244</v>
      </c>
    </row>
    <row r="31" spans="1:49" ht="60">
      <c r="A31" s="5">
        <v>3</v>
      </c>
      <c r="B31" s="5">
        <f>B30</f>
        <v>19</v>
      </c>
      <c r="C31" s="43" t="s">
        <v>68</v>
      </c>
      <c r="D31" s="44" t="s">
        <v>110</v>
      </c>
      <c r="E31" s="23" t="s">
        <v>155</v>
      </c>
      <c r="F31" s="5">
        <v>2</v>
      </c>
      <c r="G31" s="45" t="s">
        <v>177</v>
      </c>
      <c r="H31" s="46" t="s">
        <v>175</v>
      </c>
      <c r="I31" s="46" t="s">
        <v>175</v>
      </c>
      <c r="J31" s="4">
        <v>1</v>
      </c>
      <c r="K31" s="4" t="s">
        <v>79</v>
      </c>
      <c r="L31" s="4" t="s">
        <v>79</v>
      </c>
      <c r="M31" s="24" t="s">
        <v>158</v>
      </c>
      <c r="N31" s="3" t="s">
        <v>176</v>
      </c>
      <c r="O31" s="4" t="s">
        <v>79</v>
      </c>
      <c r="P31" s="4" t="s">
        <v>79</v>
      </c>
      <c r="Q31" s="15">
        <v>260</v>
      </c>
      <c r="R31" s="15">
        <f t="shared" si="4"/>
        <v>306.8</v>
      </c>
      <c r="S31" s="76" t="s">
        <v>72</v>
      </c>
      <c r="T31" s="43" t="s">
        <v>68</v>
      </c>
      <c r="U31" s="18" t="s">
        <v>73</v>
      </c>
      <c r="V31" s="61" t="s">
        <v>118</v>
      </c>
      <c r="W31" s="48" t="s">
        <v>129</v>
      </c>
      <c r="X31" s="44" t="s">
        <v>79</v>
      </c>
      <c r="Y31" s="44" t="s">
        <v>79</v>
      </c>
      <c r="Z31" s="44" t="s">
        <v>79</v>
      </c>
      <c r="AA31" s="44" t="s">
        <v>79</v>
      </c>
      <c r="AB31" s="47" t="s">
        <v>177</v>
      </c>
      <c r="AC31" s="44" t="s">
        <v>70</v>
      </c>
      <c r="AD31" s="48" t="s">
        <v>94</v>
      </c>
      <c r="AE31" s="48" t="s">
        <v>95</v>
      </c>
      <c r="AF31" s="48" t="s">
        <v>71</v>
      </c>
      <c r="AG31" s="11">
        <v>45260000000</v>
      </c>
      <c r="AH31" s="48" t="s">
        <v>69</v>
      </c>
      <c r="AI31" s="48" t="s">
        <v>119</v>
      </c>
      <c r="AJ31" s="48" t="s">
        <v>119</v>
      </c>
      <c r="AK31" s="48" t="s">
        <v>119</v>
      </c>
      <c r="AL31" s="5">
        <v>2018</v>
      </c>
      <c r="AM31" s="5" t="s">
        <v>79</v>
      </c>
      <c r="AN31" s="5" t="s">
        <v>79</v>
      </c>
      <c r="AO31" s="5" t="s">
        <v>79</v>
      </c>
      <c r="AP31" s="5" t="s">
        <v>79</v>
      </c>
      <c r="AQ31" s="5" t="s">
        <v>79</v>
      </c>
      <c r="AR31" s="5" t="s">
        <v>79</v>
      </c>
      <c r="AS31" s="50" t="s">
        <v>79</v>
      </c>
      <c r="AT31" s="5" t="s">
        <v>79</v>
      </c>
      <c r="AU31" s="5" t="s">
        <v>79</v>
      </c>
      <c r="AV31" s="5" t="s">
        <v>74</v>
      </c>
      <c r="AW31" s="71" t="s">
        <v>244</v>
      </c>
    </row>
    <row r="32" spans="1:49" ht="60">
      <c r="A32" s="5">
        <v>3</v>
      </c>
      <c r="B32" s="5">
        <f>B31</f>
        <v>19</v>
      </c>
      <c r="C32" s="43" t="s">
        <v>68</v>
      </c>
      <c r="D32" s="44" t="s">
        <v>110</v>
      </c>
      <c r="E32" s="23" t="s">
        <v>155</v>
      </c>
      <c r="F32" s="5">
        <v>3</v>
      </c>
      <c r="G32" s="45" t="s">
        <v>178</v>
      </c>
      <c r="H32" s="46" t="s">
        <v>175</v>
      </c>
      <c r="I32" s="46" t="s">
        <v>175</v>
      </c>
      <c r="J32" s="4">
        <v>1</v>
      </c>
      <c r="K32" s="4" t="s">
        <v>79</v>
      </c>
      <c r="L32" s="4" t="s">
        <v>79</v>
      </c>
      <c r="M32" s="24" t="s">
        <v>158</v>
      </c>
      <c r="N32" s="3" t="s">
        <v>176</v>
      </c>
      <c r="O32" s="4" t="s">
        <v>79</v>
      </c>
      <c r="P32" s="4" t="s">
        <v>79</v>
      </c>
      <c r="Q32" s="15">
        <v>320</v>
      </c>
      <c r="R32" s="15">
        <f t="shared" si="4"/>
        <v>377.59999999999997</v>
      </c>
      <c r="S32" s="76" t="s">
        <v>72</v>
      </c>
      <c r="T32" s="43" t="s">
        <v>68</v>
      </c>
      <c r="U32" s="18" t="s">
        <v>73</v>
      </c>
      <c r="V32" s="61" t="s">
        <v>118</v>
      </c>
      <c r="W32" s="48" t="s">
        <v>129</v>
      </c>
      <c r="X32" s="44" t="s">
        <v>79</v>
      </c>
      <c r="Y32" s="44" t="s">
        <v>79</v>
      </c>
      <c r="Z32" s="44" t="s">
        <v>79</v>
      </c>
      <c r="AA32" s="44" t="s">
        <v>79</v>
      </c>
      <c r="AB32" s="47" t="s">
        <v>178</v>
      </c>
      <c r="AC32" s="44" t="s">
        <v>70</v>
      </c>
      <c r="AD32" s="48" t="s">
        <v>94</v>
      </c>
      <c r="AE32" s="48" t="s">
        <v>95</v>
      </c>
      <c r="AF32" s="48" t="s">
        <v>71</v>
      </c>
      <c r="AG32" s="11">
        <v>45260000000</v>
      </c>
      <c r="AH32" s="48" t="s">
        <v>69</v>
      </c>
      <c r="AI32" s="48" t="s">
        <v>119</v>
      </c>
      <c r="AJ32" s="48" t="s">
        <v>119</v>
      </c>
      <c r="AK32" s="48" t="s">
        <v>119</v>
      </c>
      <c r="AL32" s="5">
        <v>2018</v>
      </c>
      <c r="AM32" s="5" t="s">
        <v>79</v>
      </c>
      <c r="AN32" s="5" t="s">
        <v>79</v>
      </c>
      <c r="AO32" s="5" t="s">
        <v>79</v>
      </c>
      <c r="AP32" s="5" t="s">
        <v>79</v>
      </c>
      <c r="AQ32" s="5" t="s">
        <v>79</v>
      </c>
      <c r="AR32" s="5" t="s">
        <v>79</v>
      </c>
      <c r="AS32" s="50" t="s">
        <v>79</v>
      </c>
      <c r="AT32" s="5" t="s">
        <v>79</v>
      </c>
      <c r="AU32" s="5" t="s">
        <v>79</v>
      </c>
      <c r="AV32" s="5" t="s">
        <v>74</v>
      </c>
      <c r="AW32" s="71" t="s">
        <v>244</v>
      </c>
    </row>
    <row r="33" spans="1:49" ht="90">
      <c r="A33" s="5">
        <v>3</v>
      </c>
      <c r="B33" s="5">
        <v>21</v>
      </c>
      <c r="C33" s="43" t="s">
        <v>68</v>
      </c>
      <c r="D33" s="44" t="s">
        <v>110</v>
      </c>
      <c r="E33" s="23" t="s">
        <v>111</v>
      </c>
      <c r="F33" s="5">
        <v>1</v>
      </c>
      <c r="G33" s="45" t="s">
        <v>179</v>
      </c>
      <c r="H33" s="3" t="s">
        <v>180</v>
      </c>
      <c r="I33" s="3" t="s">
        <v>180</v>
      </c>
      <c r="J33" s="4">
        <v>2</v>
      </c>
      <c r="K33" s="4" t="s">
        <v>79</v>
      </c>
      <c r="L33" s="4" t="s">
        <v>79</v>
      </c>
      <c r="M33" s="24" t="s">
        <v>158</v>
      </c>
      <c r="N33" s="3" t="s">
        <v>116</v>
      </c>
      <c r="O33" s="4" t="s">
        <v>79</v>
      </c>
      <c r="P33" s="4" t="s">
        <v>79</v>
      </c>
      <c r="Q33" s="15">
        <v>5441.451</v>
      </c>
      <c r="R33" s="15">
        <f t="shared" si="4"/>
        <v>6420.9121799999994</v>
      </c>
      <c r="S33" s="76" t="s">
        <v>117</v>
      </c>
      <c r="T33" s="43" t="s">
        <v>68</v>
      </c>
      <c r="U33" s="18" t="s">
        <v>73</v>
      </c>
      <c r="V33" s="61" t="s">
        <v>118</v>
      </c>
      <c r="W33" s="48" t="s">
        <v>130</v>
      </c>
      <c r="X33" s="44" t="s">
        <v>79</v>
      </c>
      <c r="Y33" s="44" t="s">
        <v>79</v>
      </c>
      <c r="Z33" s="44" t="s">
        <v>79</v>
      </c>
      <c r="AA33" s="44" t="s">
        <v>79</v>
      </c>
      <c r="AB33" s="47" t="s">
        <v>181</v>
      </c>
      <c r="AC33" s="44" t="s">
        <v>70</v>
      </c>
      <c r="AD33" s="48" t="s">
        <v>94</v>
      </c>
      <c r="AE33" s="48" t="s">
        <v>95</v>
      </c>
      <c r="AF33" s="48" t="s">
        <v>71</v>
      </c>
      <c r="AG33" s="11">
        <v>40200000000</v>
      </c>
      <c r="AH33" s="40" t="s">
        <v>140</v>
      </c>
      <c r="AI33" s="48" t="s">
        <v>130</v>
      </c>
      <c r="AJ33" s="48" t="s">
        <v>130</v>
      </c>
      <c r="AK33" s="48" t="s">
        <v>167</v>
      </c>
      <c r="AL33" s="5">
        <v>2018</v>
      </c>
      <c r="AM33" s="5" t="s">
        <v>79</v>
      </c>
      <c r="AN33" s="5" t="s">
        <v>79</v>
      </c>
      <c r="AO33" s="5" t="s">
        <v>79</v>
      </c>
      <c r="AP33" s="5" t="s">
        <v>79</v>
      </c>
      <c r="AQ33" s="5" t="s">
        <v>79</v>
      </c>
      <c r="AR33" s="5" t="s">
        <v>79</v>
      </c>
      <c r="AS33" s="50" t="s">
        <v>79</v>
      </c>
      <c r="AT33" s="5" t="s">
        <v>79</v>
      </c>
      <c r="AU33" s="5" t="s">
        <v>79</v>
      </c>
      <c r="AV33" s="5" t="s">
        <v>74</v>
      </c>
      <c r="AW33" s="71" t="s">
        <v>245</v>
      </c>
    </row>
    <row r="34" spans="1:49" ht="120">
      <c r="A34" s="5">
        <v>3</v>
      </c>
      <c r="B34" s="5">
        <f>B33+1</f>
        <v>22</v>
      </c>
      <c r="C34" s="43" t="s">
        <v>68</v>
      </c>
      <c r="D34" s="44" t="s">
        <v>110</v>
      </c>
      <c r="E34" s="23" t="s">
        <v>111</v>
      </c>
      <c r="F34" s="5">
        <v>1</v>
      </c>
      <c r="G34" s="45" t="s">
        <v>182</v>
      </c>
      <c r="H34" s="3" t="s">
        <v>183</v>
      </c>
      <c r="I34" s="3" t="s">
        <v>113</v>
      </c>
      <c r="J34" s="4">
        <v>2</v>
      </c>
      <c r="K34" s="4" t="s">
        <v>79</v>
      </c>
      <c r="L34" s="4" t="s">
        <v>79</v>
      </c>
      <c r="M34" s="24" t="s">
        <v>158</v>
      </c>
      <c r="N34" s="3" t="s">
        <v>116</v>
      </c>
      <c r="O34" s="4" t="s">
        <v>79</v>
      </c>
      <c r="P34" s="4" t="s">
        <v>79</v>
      </c>
      <c r="Q34" s="15">
        <v>4590</v>
      </c>
      <c r="R34" s="15">
        <f t="shared" si="4"/>
        <v>5416.2</v>
      </c>
      <c r="S34" s="76" t="s">
        <v>117</v>
      </c>
      <c r="T34" s="43" t="s">
        <v>68</v>
      </c>
      <c r="U34" s="18" t="s">
        <v>73</v>
      </c>
      <c r="V34" s="61" t="s">
        <v>118</v>
      </c>
      <c r="W34" s="48" t="s">
        <v>130</v>
      </c>
      <c r="X34" s="44" t="s">
        <v>79</v>
      </c>
      <c r="Y34" s="44" t="s">
        <v>79</v>
      </c>
      <c r="Z34" s="44" t="s">
        <v>79</v>
      </c>
      <c r="AA34" s="44" t="s">
        <v>79</v>
      </c>
      <c r="AB34" s="47" t="s">
        <v>184</v>
      </c>
      <c r="AC34" s="44" t="s">
        <v>70</v>
      </c>
      <c r="AD34" s="48" t="s">
        <v>94</v>
      </c>
      <c r="AE34" s="48" t="s">
        <v>95</v>
      </c>
      <c r="AF34" s="48" t="s">
        <v>71</v>
      </c>
      <c r="AG34" s="11">
        <v>40200000000</v>
      </c>
      <c r="AH34" s="40" t="s">
        <v>140</v>
      </c>
      <c r="AI34" s="48" t="s">
        <v>130</v>
      </c>
      <c r="AJ34" s="48" t="s">
        <v>130</v>
      </c>
      <c r="AK34" s="61" t="s">
        <v>168</v>
      </c>
      <c r="AL34" s="5" t="s">
        <v>109</v>
      </c>
      <c r="AM34" s="5" t="s">
        <v>79</v>
      </c>
      <c r="AN34" s="5" t="s">
        <v>79</v>
      </c>
      <c r="AO34" s="5" t="s">
        <v>79</v>
      </c>
      <c r="AP34" s="5" t="s">
        <v>79</v>
      </c>
      <c r="AQ34" s="5" t="s">
        <v>79</v>
      </c>
      <c r="AR34" s="5" t="s">
        <v>79</v>
      </c>
      <c r="AS34" s="50" t="s">
        <v>79</v>
      </c>
      <c r="AT34" s="5" t="s">
        <v>79</v>
      </c>
      <c r="AU34" s="5" t="s">
        <v>79</v>
      </c>
      <c r="AV34" s="5" t="s">
        <v>74</v>
      </c>
      <c r="AW34" s="71" t="s">
        <v>245</v>
      </c>
    </row>
    <row r="35" spans="1:49" ht="285">
      <c r="A35" s="5">
        <v>3</v>
      </c>
      <c r="B35" s="5">
        <v>25</v>
      </c>
      <c r="C35" s="43" t="s">
        <v>68</v>
      </c>
      <c r="D35" s="44" t="s">
        <v>146</v>
      </c>
      <c r="E35" s="7" t="s">
        <v>185</v>
      </c>
      <c r="F35" s="5">
        <v>1</v>
      </c>
      <c r="G35" s="49" t="s">
        <v>186</v>
      </c>
      <c r="H35" s="46">
        <v>81</v>
      </c>
      <c r="I35" s="46" t="s">
        <v>157</v>
      </c>
      <c r="J35" s="4">
        <v>1</v>
      </c>
      <c r="K35" s="4" t="s">
        <v>79</v>
      </c>
      <c r="L35" s="4" t="s">
        <v>79</v>
      </c>
      <c r="M35" s="78" t="s">
        <v>158</v>
      </c>
      <c r="N35" s="3" t="s">
        <v>116</v>
      </c>
      <c r="O35" s="4" t="s">
        <v>79</v>
      </c>
      <c r="P35" s="4" t="s">
        <v>79</v>
      </c>
      <c r="Q35" s="50">
        <v>24178.44</v>
      </c>
      <c r="R35" s="50">
        <f>Q35*1.18</f>
        <v>28530.559199999996</v>
      </c>
      <c r="S35" s="23" t="s">
        <v>117</v>
      </c>
      <c r="T35" s="43" t="s">
        <v>68</v>
      </c>
      <c r="U35" s="23" t="s">
        <v>73</v>
      </c>
      <c r="V35" s="48" t="s">
        <v>124</v>
      </c>
      <c r="W35" s="48" t="s">
        <v>118</v>
      </c>
      <c r="X35" s="44" t="s">
        <v>79</v>
      </c>
      <c r="Y35" s="44" t="s">
        <v>79</v>
      </c>
      <c r="Z35" s="44" t="s">
        <v>79</v>
      </c>
      <c r="AA35" s="44" t="s">
        <v>79</v>
      </c>
      <c r="AB35" s="51" t="str">
        <f>G35</f>
        <v xml:space="preserve">Оказание  услуг по комплексной технической эксплуатации зданий и помещений по адресам: 
- г. Екатеринбург, ул. Первомайская, д. 56.;
- г. Екатеринбург, пр. Ленина, д. 38а;
- г. Екатеринбург, пер. Автоматики, д.  3, литер А, (корп. № 1);
- г. Екатеринбург, пер. Автоматики, д.  3, литер В, (корп. № 3); 
- г. Екатеринбург, пер. Автоматики, д. 3, литер Е; 
- г. Екатеринбург, пер. Автоматики, д. 3, литер И;
- г. Челябинск, пр. Победы, д. 168.  </v>
      </c>
      <c r="AC35" s="44" t="s">
        <v>70</v>
      </c>
      <c r="AD35" s="48" t="s">
        <v>94</v>
      </c>
      <c r="AE35" s="48" t="s">
        <v>95</v>
      </c>
      <c r="AF35" s="48" t="s">
        <v>71</v>
      </c>
      <c r="AG35" s="49" t="s">
        <v>187</v>
      </c>
      <c r="AH35" s="49" t="s">
        <v>188</v>
      </c>
      <c r="AI35" s="48" t="s">
        <v>119</v>
      </c>
      <c r="AJ35" s="48" t="s">
        <v>119</v>
      </c>
      <c r="AK35" s="61" t="s">
        <v>240</v>
      </c>
      <c r="AL35" s="4" t="s">
        <v>109</v>
      </c>
      <c r="AM35" s="5" t="s">
        <v>79</v>
      </c>
      <c r="AN35" s="5" t="s">
        <v>79</v>
      </c>
      <c r="AO35" s="5" t="s">
        <v>79</v>
      </c>
      <c r="AP35" s="5" t="s">
        <v>79</v>
      </c>
      <c r="AQ35" s="5" t="s">
        <v>79</v>
      </c>
      <c r="AR35" s="5" t="s">
        <v>79</v>
      </c>
      <c r="AS35" s="5" t="s">
        <v>79</v>
      </c>
      <c r="AT35" s="5" t="s">
        <v>79</v>
      </c>
      <c r="AU35" s="5" t="s">
        <v>79</v>
      </c>
      <c r="AV35" s="5" t="s">
        <v>74</v>
      </c>
      <c r="AW35" s="71" t="s">
        <v>244</v>
      </c>
    </row>
    <row r="36" spans="1:49" ht="105">
      <c r="A36" s="52">
        <v>3</v>
      </c>
      <c r="B36" s="5">
        <v>147</v>
      </c>
      <c r="C36" s="53" t="s">
        <v>68</v>
      </c>
      <c r="D36" s="44" t="s">
        <v>146</v>
      </c>
      <c r="E36" s="3" t="s">
        <v>111</v>
      </c>
      <c r="F36" s="54">
        <v>1</v>
      </c>
      <c r="G36" s="55" t="s">
        <v>189</v>
      </c>
      <c r="H36" s="56" t="s">
        <v>123</v>
      </c>
      <c r="I36" s="56" t="s">
        <v>113</v>
      </c>
      <c r="J36" s="4">
        <v>2</v>
      </c>
      <c r="K36" s="4" t="s">
        <v>79</v>
      </c>
      <c r="L36" s="4" t="s">
        <v>79</v>
      </c>
      <c r="M36" s="57" t="s">
        <v>158</v>
      </c>
      <c r="N36" s="58" t="s">
        <v>116</v>
      </c>
      <c r="O36" s="59" t="s">
        <v>79</v>
      </c>
      <c r="P36" s="59" t="s">
        <v>79</v>
      </c>
      <c r="Q36" s="60">
        <v>1487.8689999999999</v>
      </c>
      <c r="R36" s="50">
        <f>ROUND(Q36*1.18,2)</f>
        <v>1755.69</v>
      </c>
      <c r="S36" s="76" t="s">
        <v>117</v>
      </c>
      <c r="T36" s="43" t="s">
        <v>68</v>
      </c>
      <c r="U36" s="18" t="s">
        <v>73</v>
      </c>
      <c r="V36" s="48" t="s">
        <v>108</v>
      </c>
      <c r="W36" s="48" t="s">
        <v>118</v>
      </c>
      <c r="X36" s="44" t="s">
        <v>79</v>
      </c>
      <c r="Y36" s="44" t="s">
        <v>79</v>
      </c>
      <c r="Z36" s="44" t="s">
        <v>79</v>
      </c>
      <c r="AA36" s="44" t="s">
        <v>79</v>
      </c>
      <c r="AB36" s="49" t="s">
        <v>189</v>
      </c>
      <c r="AC36" s="69" t="s">
        <v>70</v>
      </c>
      <c r="AD36" s="48" t="s">
        <v>94</v>
      </c>
      <c r="AE36" s="48" t="s">
        <v>95</v>
      </c>
      <c r="AF36" s="70">
        <v>1</v>
      </c>
      <c r="AG36" s="61">
        <v>50401000000</v>
      </c>
      <c r="AH36" s="70" t="s">
        <v>150</v>
      </c>
      <c r="AI36" s="48" t="s">
        <v>118</v>
      </c>
      <c r="AJ36" s="48" t="s">
        <v>118</v>
      </c>
      <c r="AK36" s="48" t="s">
        <v>119</v>
      </c>
      <c r="AL36" s="5">
        <v>2018</v>
      </c>
      <c r="AM36" s="5" t="s">
        <v>79</v>
      </c>
      <c r="AN36" s="62" t="s">
        <v>79</v>
      </c>
      <c r="AO36" s="62" t="s">
        <v>79</v>
      </c>
      <c r="AP36" s="62" t="s">
        <v>79</v>
      </c>
      <c r="AQ36" s="62" t="s">
        <v>79</v>
      </c>
      <c r="AR36" s="62" t="s">
        <v>79</v>
      </c>
      <c r="AS36" s="62" t="s">
        <v>79</v>
      </c>
      <c r="AT36" s="62" t="s">
        <v>79</v>
      </c>
      <c r="AU36" s="62" t="s">
        <v>79</v>
      </c>
      <c r="AV36" s="62" t="s">
        <v>74</v>
      </c>
      <c r="AW36" s="71" t="s">
        <v>190</v>
      </c>
    </row>
    <row r="37" spans="1:49" ht="60">
      <c r="A37" s="5">
        <v>7</v>
      </c>
      <c r="B37" s="5">
        <v>36</v>
      </c>
      <c r="C37" s="43" t="s">
        <v>68</v>
      </c>
      <c r="D37" s="44" t="s">
        <v>110</v>
      </c>
      <c r="E37" s="23" t="s">
        <v>111</v>
      </c>
      <c r="F37" s="5">
        <v>1</v>
      </c>
      <c r="G37" s="45" t="s">
        <v>191</v>
      </c>
      <c r="H37" s="3" t="s">
        <v>171</v>
      </c>
      <c r="I37" s="3" t="s">
        <v>192</v>
      </c>
      <c r="J37" s="4">
        <v>2</v>
      </c>
      <c r="K37" s="4" t="s">
        <v>79</v>
      </c>
      <c r="L37" s="4" t="s">
        <v>79</v>
      </c>
      <c r="M37" s="24" t="s">
        <v>193</v>
      </c>
      <c r="N37" s="3" t="s">
        <v>116</v>
      </c>
      <c r="O37" s="4" t="s">
        <v>79</v>
      </c>
      <c r="P37" s="4" t="s">
        <v>79</v>
      </c>
      <c r="Q37" s="15">
        <v>2300</v>
      </c>
      <c r="R37" s="15">
        <f t="shared" ref="R37:R38" si="5">Q37*1.18</f>
        <v>2714</v>
      </c>
      <c r="S37" s="76" t="s">
        <v>117</v>
      </c>
      <c r="T37" s="43" t="s">
        <v>68</v>
      </c>
      <c r="U37" s="18" t="s">
        <v>73</v>
      </c>
      <c r="V37" s="48" t="s">
        <v>124</v>
      </c>
      <c r="W37" s="48" t="s">
        <v>129</v>
      </c>
      <c r="X37" s="44" t="s">
        <v>79</v>
      </c>
      <c r="Y37" s="44" t="s">
        <v>79</v>
      </c>
      <c r="Z37" s="44" t="s">
        <v>79</v>
      </c>
      <c r="AA37" s="44" t="s">
        <v>79</v>
      </c>
      <c r="AB37" s="45" t="s">
        <v>194</v>
      </c>
      <c r="AC37" s="44" t="s">
        <v>70</v>
      </c>
      <c r="AD37" s="48" t="s">
        <v>94</v>
      </c>
      <c r="AE37" s="48" t="s">
        <v>95</v>
      </c>
      <c r="AF37" s="48" t="s">
        <v>71</v>
      </c>
      <c r="AG37" s="11">
        <v>45260000000</v>
      </c>
      <c r="AH37" s="48" t="s">
        <v>69</v>
      </c>
      <c r="AI37" s="48" t="s">
        <v>119</v>
      </c>
      <c r="AJ37" s="48" t="s">
        <v>119</v>
      </c>
      <c r="AK37" s="48" t="s">
        <v>119</v>
      </c>
      <c r="AL37" s="5">
        <v>2018</v>
      </c>
      <c r="AM37" s="5" t="s">
        <v>79</v>
      </c>
      <c r="AN37" s="5" t="s">
        <v>79</v>
      </c>
      <c r="AO37" s="5" t="s">
        <v>79</v>
      </c>
      <c r="AP37" s="5" t="s">
        <v>79</v>
      </c>
      <c r="AQ37" s="5" t="s">
        <v>79</v>
      </c>
      <c r="AR37" s="5" t="s">
        <v>79</v>
      </c>
      <c r="AS37" s="50" t="s">
        <v>79</v>
      </c>
      <c r="AT37" s="5" t="s">
        <v>79</v>
      </c>
      <c r="AU37" s="5" t="s">
        <v>79</v>
      </c>
      <c r="AV37" s="5" t="s">
        <v>74</v>
      </c>
      <c r="AW37" s="71" t="s">
        <v>245</v>
      </c>
    </row>
    <row r="38" spans="1:49" ht="90">
      <c r="A38" s="5">
        <v>7</v>
      </c>
      <c r="B38" s="5">
        <v>37</v>
      </c>
      <c r="C38" s="43" t="s">
        <v>68</v>
      </c>
      <c r="D38" s="44" t="s">
        <v>110</v>
      </c>
      <c r="E38" s="23" t="s">
        <v>195</v>
      </c>
      <c r="F38" s="5">
        <v>1</v>
      </c>
      <c r="G38" s="39" t="s">
        <v>196</v>
      </c>
      <c r="H38" s="46" t="s">
        <v>197</v>
      </c>
      <c r="I38" s="46" t="s">
        <v>198</v>
      </c>
      <c r="J38" s="4">
        <v>1</v>
      </c>
      <c r="K38" s="4" t="s">
        <v>79</v>
      </c>
      <c r="L38" s="4" t="s">
        <v>79</v>
      </c>
      <c r="M38" s="55" t="s">
        <v>115</v>
      </c>
      <c r="N38" s="4" t="s">
        <v>199</v>
      </c>
      <c r="O38" s="4" t="s">
        <v>79</v>
      </c>
      <c r="P38" s="4" t="s">
        <v>79</v>
      </c>
      <c r="Q38" s="15">
        <v>250</v>
      </c>
      <c r="R38" s="15">
        <f t="shared" si="5"/>
        <v>295</v>
      </c>
      <c r="S38" s="23" t="s">
        <v>72</v>
      </c>
      <c r="T38" s="43" t="s">
        <v>68</v>
      </c>
      <c r="U38" s="18" t="s">
        <v>73</v>
      </c>
      <c r="V38" s="48" t="s">
        <v>124</v>
      </c>
      <c r="W38" s="48" t="s">
        <v>118</v>
      </c>
      <c r="X38" s="44" t="s">
        <v>79</v>
      </c>
      <c r="Y38" s="44" t="s">
        <v>79</v>
      </c>
      <c r="Z38" s="44" t="s">
        <v>79</v>
      </c>
      <c r="AA38" s="44" t="s">
        <v>79</v>
      </c>
      <c r="AB38" s="39" t="s">
        <v>200</v>
      </c>
      <c r="AC38" s="44" t="s">
        <v>70</v>
      </c>
      <c r="AD38" s="48" t="s">
        <v>94</v>
      </c>
      <c r="AE38" s="48" t="s">
        <v>95</v>
      </c>
      <c r="AF38" s="48" t="s">
        <v>71</v>
      </c>
      <c r="AG38" s="11">
        <v>45260000000</v>
      </c>
      <c r="AH38" s="48" t="s">
        <v>69</v>
      </c>
      <c r="AI38" s="48" t="s">
        <v>118</v>
      </c>
      <c r="AJ38" s="48" t="s">
        <v>118</v>
      </c>
      <c r="AK38" s="48" t="s">
        <v>119</v>
      </c>
      <c r="AL38" s="5">
        <v>2018</v>
      </c>
      <c r="AM38" s="5" t="s">
        <v>79</v>
      </c>
      <c r="AN38" s="5">
        <v>2018</v>
      </c>
      <c r="AO38" s="5" t="s">
        <v>79</v>
      </c>
      <c r="AP38" s="5" t="s">
        <v>200</v>
      </c>
      <c r="AQ38" s="5" t="s">
        <v>201</v>
      </c>
      <c r="AR38" s="24" t="s">
        <v>149</v>
      </c>
      <c r="AS38" s="42">
        <v>295</v>
      </c>
      <c r="AT38" s="5" t="s">
        <v>79</v>
      </c>
      <c r="AU38" s="5" t="s">
        <v>79</v>
      </c>
      <c r="AV38" s="5" t="s">
        <v>74</v>
      </c>
      <c r="AW38" s="71" t="s">
        <v>244</v>
      </c>
    </row>
    <row r="39" spans="1:49" ht="75">
      <c r="A39" s="5">
        <v>4</v>
      </c>
      <c r="B39" s="5">
        <v>30</v>
      </c>
      <c r="C39" s="43" t="s">
        <v>68</v>
      </c>
      <c r="D39" s="44" t="s">
        <v>211</v>
      </c>
      <c r="E39" s="23" t="s">
        <v>87</v>
      </c>
      <c r="F39" s="5">
        <v>1</v>
      </c>
      <c r="G39" s="49" t="s">
        <v>212</v>
      </c>
      <c r="H39" s="64" t="s">
        <v>213</v>
      </c>
      <c r="I39" s="5" t="s">
        <v>214</v>
      </c>
      <c r="J39" s="4">
        <v>1</v>
      </c>
      <c r="K39" s="4" t="s">
        <v>79</v>
      </c>
      <c r="L39" s="4" t="s">
        <v>79</v>
      </c>
      <c r="M39" s="24" t="s">
        <v>85</v>
      </c>
      <c r="N39" s="3" t="s">
        <v>215</v>
      </c>
      <c r="O39" s="4" t="s">
        <v>79</v>
      </c>
      <c r="P39" s="4" t="s">
        <v>79</v>
      </c>
      <c r="Q39" s="15">
        <v>2090</v>
      </c>
      <c r="R39" s="15">
        <f>Q39*1.18</f>
        <v>2466.1999999999998</v>
      </c>
      <c r="S39" s="76" t="s">
        <v>117</v>
      </c>
      <c r="T39" s="43" t="s">
        <v>68</v>
      </c>
      <c r="U39" s="18" t="s">
        <v>73</v>
      </c>
      <c r="V39" s="48" t="s">
        <v>130</v>
      </c>
      <c r="W39" s="48" t="s">
        <v>75</v>
      </c>
      <c r="X39" s="44" t="s">
        <v>79</v>
      </c>
      <c r="Y39" s="44" t="s">
        <v>79</v>
      </c>
      <c r="Z39" s="44" t="s">
        <v>79</v>
      </c>
      <c r="AA39" s="44" t="s">
        <v>79</v>
      </c>
      <c r="AB39" s="49" t="s">
        <v>216</v>
      </c>
      <c r="AC39" s="44" t="s">
        <v>70</v>
      </c>
      <c r="AD39" s="48" t="s">
        <v>94</v>
      </c>
      <c r="AE39" s="48" t="s">
        <v>95</v>
      </c>
      <c r="AF39" s="48" t="s">
        <v>71</v>
      </c>
      <c r="AG39" s="11">
        <v>45260000000</v>
      </c>
      <c r="AH39" s="48" t="s">
        <v>69</v>
      </c>
      <c r="AI39" s="73" t="s">
        <v>103</v>
      </c>
      <c r="AJ39" s="73" t="s">
        <v>253</v>
      </c>
      <c r="AK39" s="48" t="s">
        <v>241</v>
      </c>
      <c r="AL39" s="5">
        <v>2019</v>
      </c>
      <c r="AM39" s="5" t="s">
        <v>79</v>
      </c>
      <c r="AN39" s="5" t="s">
        <v>79</v>
      </c>
      <c r="AO39" s="5" t="s">
        <v>79</v>
      </c>
      <c r="AP39" s="5" t="s">
        <v>79</v>
      </c>
      <c r="AQ39" s="5" t="s">
        <v>79</v>
      </c>
      <c r="AR39" s="5" t="s">
        <v>79</v>
      </c>
      <c r="AS39" s="5" t="s">
        <v>79</v>
      </c>
      <c r="AT39" s="5" t="s">
        <v>79</v>
      </c>
      <c r="AU39" s="5" t="s">
        <v>79</v>
      </c>
      <c r="AV39" s="5" t="s">
        <v>74</v>
      </c>
      <c r="AW39" s="71" t="s">
        <v>245</v>
      </c>
    </row>
    <row r="40" spans="1:49" ht="60">
      <c r="A40" s="7">
        <v>7</v>
      </c>
      <c r="B40" s="5">
        <v>45</v>
      </c>
      <c r="C40" s="66" t="s">
        <v>68</v>
      </c>
      <c r="D40" s="49" t="s">
        <v>80</v>
      </c>
      <c r="E40" s="23" t="s">
        <v>217</v>
      </c>
      <c r="F40" s="7">
        <v>1</v>
      </c>
      <c r="G40" s="49" t="s">
        <v>218</v>
      </c>
      <c r="H40" s="7" t="s">
        <v>219</v>
      </c>
      <c r="I40" s="7" t="s">
        <v>219</v>
      </c>
      <c r="J40" s="4">
        <v>1</v>
      </c>
      <c r="K40" s="4" t="s">
        <v>79</v>
      </c>
      <c r="L40" s="4" t="s">
        <v>79</v>
      </c>
      <c r="M40" s="80" t="s">
        <v>158</v>
      </c>
      <c r="N40" s="7" t="s">
        <v>81</v>
      </c>
      <c r="O40" s="4" t="s">
        <v>79</v>
      </c>
      <c r="P40" s="4" t="s">
        <v>79</v>
      </c>
      <c r="Q40" s="15">
        <f>1560000/1000</f>
        <v>1560</v>
      </c>
      <c r="R40" s="15">
        <f>Q40*1.18</f>
        <v>1840.8</v>
      </c>
      <c r="S40" s="76" t="s">
        <v>117</v>
      </c>
      <c r="T40" s="43" t="s">
        <v>68</v>
      </c>
      <c r="U40" s="7" t="s">
        <v>73</v>
      </c>
      <c r="V40" s="48" t="s">
        <v>119</v>
      </c>
      <c r="W40" s="61" t="s">
        <v>242</v>
      </c>
      <c r="X40" s="44" t="s">
        <v>79</v>
      </c>
      <c r="Y40" s="44" t="s">
        <v>79</v>
      </c>
      <c r="Z40" s="44" t="s">
        <v>79</v>
      </c>
      <c r="AA40" s="44" t="s">
        <v>79</v>
      </c>
      <c r="AB40" s="49" t="s">
        <v>220</v>
      </c>
      <c r="AC40" s="12" t="s">
        <v>70</v>
      </c>
      <c r="AD40" s="48" t="s">
        <v>94</v>
      </c>
      <c r="AE40" s="48" t="s">
        <v>95</v>
      </c>
      <c r="AF40" s="48" t="s">
        <v>71</v>
      </c>
      <c r="AG40" s="11">
        <v>22401000000</v>
      </c>
      <c r="AH40" s="49" t="s">
        <v>221</v>
      </c>
      <c r="AI40" s="61" t="s">
        <v>75</v>
      </c>
      <c r="AJ40" s="61" t="s">
        <v>103</v>
      </c>
      <c r="AK40" s="61" t="s">
        <v>222</v>
      </c>
      <c r="AL40" s="3" t="s">
        <v>109</v>
      </c>
      <c r="AM40" s="5" t="s">
        <v>79</v>
      </c>
      <c r="AN40" s="5" t="s">
        <v>79</v>
      </c>
      <c r="AO40" s="5" t="s">
        <v>79</v>
      </c>
      <c r="AP40" s="5" t="s">
        <v>79</v>
      </c>
      <c r="AQ40" s="5" t="s">
        <v>79</v>
      </c>
      <c r="AR40" s="5" t="s">
        <v>79</v>
      </c>
      <c r="AS40" s="50" t="s">
        <v>79</v>
      </c>
      <c r="AT40" s="5" t="s">
        <v>79</v>
      </c>
      <c r="AU40" s="5" t="s">
        <v>79</v>
      </c>
      <c r="AV40" s="5" t="s">
        <v>74</v>
      </c>
      <c r="AW40" s="71" t="s">
        <v>245</v>
      </c>
    </row>
    <row r="41" spans="1:49" ht="60">
      <c r="A41" s="5">
        <v>7</v>
      </c>
      <c r="B41" s="5">
        <v>48</v>
      </c>
      <c r="C41" s="43" t="s">
        <v>68</v>
      </c>
      <c r="D41" s="44" t="s">
        <v>223</v>
      </c>
      <c r="E41" s="23" t="s">
        <v>217</v>
      </c>
      <c r="F41" s="5">
        <v>1</v>
      </c>
      <c r="G41" s="81" t="s">
        <v>224</v>
      </c>
      <c r="H41" s="46" t="s">
        <v>219</v>
      </c>
      <c r="I41" s="46" t="s">
        <v>219</v>
      </c>
      <c r="J41" s="4">
        <v>1</v>
      </c>
      <c r="K41" s="4" t="s">
        <v>79</v>
      </c>
      <c r="L41" s="4" t="s">
        <v>79</v>
      </c>
      <c r="M41" s="24" t="s">
        <v>158</v>
      </c>
      <c r="N41" s="3" t="s">
        <v>225</v>
      </c>
      <c r="O41" s="4" t="s">
        <v>79</v>
      </c>
      <c r="P41" s="4" t="s">
        <v>79</v>
      </c>
      <c r="Q41" s="15">
        <v>968.44</v>
      </c>
      <c r="R41" s="15">
        <f>ROUND(Q41*1.18,2)</f>
        <v>1142.76</v>
      </c>
      <c r="S41" s="76" t="s">
        <v>117</v>
      </c>
      <c r="T41" s="43" t="s">
        <v>68</v>
      </c>
      <c r="U41" s="18" t="s">
        <v>73</v>
      </c>
      <c r="V41" s="48" t="s">
        <v>119</v>
      </c>
      <c r="W41" s="61" t="s">
        <v>242</v>
      </c>
      <c r="X41" s="44" t="s">
        <v>79</v>
      </c>
      <c r="Y41" s="44" t="s">
        <v>79</v>
      </c>
      <c r="Z41" s="44" t="s">
        <v>79</v>
      </c>
      <c r="AA41" s="44" t="s">
        <v>79</v>
      </c>
      <c r="AB41" s="51" t="str">
        <f>G41</f>
        <v>Оказание услуг по охране обьектов недвижимости (территории и зданий) по адресу: г. Иркутск, ул. Помяловского,1</v>
      </c>
      <c r="AC41" s="44" t="s">
        <v>70</v>
      </c>
      <c r="AD41" s="48" t="s">
        <v>94</v>
      </c>
      <c r="AE41" s="48" t="s">
        <v>95</v>
      </c>
      <c r="AF41" s="48" t="s">
        <v>71</v>
      </c>
      <c r="AG41" s="11">
        <v>25401000000</v>
      </c>
      <c r="AH41" s="48" t="s">
        <v>153</v>
      </c>
      <c r="AI41" s="61" t="s">
        <v>75</v>
      </c>
      <c r="AJ41" s="61" t="s">
        <v>75</v>
      </c>
      <c r="AK41" s="48" t="s">
        <v>226</v>
      </c>
      <c r="AL41" s="3" t="s">
        <v>109</v>
      </c>
      <c r="AM41" s="5" t="s">
        <v>79</v>
      </c>
      <c r="AN41" s="5" t="s">
        <v>79</v>
      </c>
      <c r="AO41" s="5" t="s">
        <v>79</v>
      </c>
      <c r="AP41" s="5" t="s">
        <v>79</v>
      </c>
      <c r="AQ41" s="5" t="s">
        <v>79</v>
      </c>
      <c r="AR41" s="5" t="s">
        <v>79</v>
      </c>
      <c r="AS41" s="50" t="s">
        <v>79</v>
      </c>
      <c r="AT41" s="5" t="s">
        <v>79</v>
      </c>
      <c r="AU41" s="5" t="s">
        <v>79</v>
      </c>
      <c r="AV41" s="5" t="s">
        <v>74</v>
      </c>
      <c r="AW41" s="71" t="s">
        <v>245</v>
      </c>
    </row>
    <row r="42" spans="1:49" ht="60">
      <c r="A42" s="5">
        <v>7</v>
      </c>
      <c r="B42" s="5">
        <v>49</v>
      </c>
      <c r="C42" s="43" t="s">
        <v>68</v>
      </c>
      <c r="D42" s="44" t="s">
        <v>223</v>
      </c>
      <c r="E42" s="23" t="s">
        <v>217</v>
      </c>
      <c r="F42" s="5">
        <v>1</v>
      </c>
      <c r="G42" s="81" t="s">
        <v>227</v>
      </c>
      <c r="H42" s="46" t="s">
        <v>219</v>
      </c>
      <c r="I42" s="46" t="s">
        <v>219</v>
      </c>
      <c r="J42" s="4">
        <v>1</v>
      </c>
      <c r="K42" s="4" t="s">
        <v>79</v>
      </c>
      <c r="L42" s="4" t="s">
        <v>79</v>
      </c>
      <c r="M42" s="24" t="s">
        <v>158</v>
      </c>
      <c r="N42" s="3" t="s">
        <v>225</v>
      </c>
      <c r="O42" s="4" t="s">
        <v>79</v>
      </c>
      <c r="P42" s="4" t="s">
        <v>79</v>
      </c>
      <c r="Q42" s="15">
        <v>1371.45</v>
      </c>
      <c r="R42" s="15">
        <f>ROUND(Q42*1.18,2)</f>
        <v>1618.31</v>
      </c>
      <c r="S42" s="76" t="s">
        <v>117</v>
      </c>
      <c r="T42" s="43" t="s">
        <v>68</v>
      </c>
      <c r="U42" s="18" t="s">
        <v>73</v>
      </c>
      <c r="V42" s="48" t="s">
        <v>238</v>
      </c>
      <c r="W42" s="48" t="s">
        <v>228</v>
      </c>
      <c r="X42" s="44" t="s">
        <v>79</v>
      </c>
      <c r="Y42" s="44" t="s">
        <v>79</v>
      </c>
      <c r="Z42" s="44" t="s">
        <v>79</v>
      </c>
      <c r="AA42" s="44" t="s">
        <v>79</v>
      </c>
      <c r="AB42" s="51" t="str">
        <f>G42</f>
        <v>Оказание услуг по охране обьектов недвижимости (территории и зданий) по адресу: г. Томск, пр. Кирова,36</v>
      </c>
      <c r="AC42" s="44" t="s">
        <v>70</v>
      </c>
      <c r="AD42" s="48" t="s">
        <v>94</v>
      </c>
      <c r="AE42" s="48" t="s">
        <v>95</v>
      </c>
      <c r="AF42" s="48" t="s">
        <v>71</v>
      </c>
      <c r="AG42" s="61" t="s">
        <v>229</v>
      </c>
      <c r="AH42" s="48" t="s">
        <v>230</v>
      </c>
      <c r="AI42" s="61" t="s">
        <v>231</v>
      </c>
      <c r="AJ42" s="61" t="s">
        <v>231</v>
      </c>
      <c r="AK42" s="48" t="s">
        <v>232</v>
      </c>
      <c r="AL42" s="4" t="s">
        <v>83</v>
      </c>
      <c r="AM42" s="5" t="s">
        <v>79</v>
      </c>
      <c r="AN42" s="5" t="s">
        <v>79</v>
      </c>
      <c r="AO42" s="5" t="s">
        <v>79</v>
      </c>
      <c r="AP42" s="5" t="s">
        <v>79</v>
      </c>
      <c r="AQ42" s="5" t="s">
        <v>79</v>
      </c>
      <c r="AR42" s="5" t="s">
        <v>79</v>
      </c>
      <c r="AS42" s="50" t="s">
        <v>79</v>
      </c>
      <c r="AT42" s="5" t="s">
        <v>79</v>
      </c>
      <c r="AU42" s="5" t="s">
        <v>79</v>
      </c>
      <c r="AV42" s="5" t="s">
        <v>74</v>
      </c>
      <c r="AW42" s="71" t="s">
        <v>245</v>
      </c>
    </row>
    <row r="43" spans="1:49" ht="107.25" customHeight="1">
      <c r="A43" s="7">
        <v>7</v>
      </c>
      <c r="B43" s="5">
        <v>54</v>
      </c>
      <c r="C43" s="49" t="s">
        <v>68</v>
      </c>
      <c r="D43" s="49" t="s">
        <v>233</v>
      </c>
      <c r="E43" s="4" t="s">
        <v>217</v>
      </c>
      <c r="F43" s="7">
        <v>1</v>
      </c>
      <c r="G43" s="47" t="s">
        <v>234</v>
      </c>
      <c r="H43" s="4" t="s">
        <v>219</v>
      </c>
      <c r="I43" s="4" t="s">
        <v>219</v>
      </c>
      <c r="J43" s="4">
        <v>1</v>
      </c>
      <c r="K43" s="4" t="s">
        <v>79</v>
      </c>
      <c r="L43" s="4" t="s">
        <v>79</v>
      </c>
      <c r="M43" s="55" t="s">
        <v>158</v>
      </c>
      <c r="N43" s="4" t="s">
        <v>235</v>
      </c>
      <c r="O43" s="4" t="s">
        <v>79</v>
      </c>
      <c r="P43" s="4" t="s">
        <v>79</v>
      </c>
      <c r="Q43" s="65">
        <v>2880</v>
      </c>
      <c r="R43" s="15">
        <f t="shared" ref="R43" si="6">Q43*1.18</f>
        <v>3398.3999999999996</v>
      </c>
      <c r="S43" s="76" t="s">
        <v>117</v>
      </c>
      <c r="T43" s="43" t="s">
        <v>68</v>
      </c>
      <c r="U43" s="4" t="s">
        <v>73</v>
      </c>
      <c r="V43" s="48" t="s">
        <v>75</v>
      </c>
      <c r="W43" s="48" t="s">
        <v>238</v>
      </c>
      <c r="X43" s="49" t="s">
        <v>79</v>
      </c>
      <c r="Y43" s="49" t="s">
        <v>79</v>
      </c>
      <c r="Z43" s="49" t="s">
        <v>79</v>
      </c>
      <c r="AA43" s="49" t="s">
        <v>79</v>
      </c>
      <c r="AB43" s="47" t="str">
        <f t="shared" ref="AB43" si="7">G43</f>
        <v xml:space="preserve">Оказание услуг по охране объектов по адресу: 
- г. Ростов-на-Дону, улица Литвинова, д. 4, 
- г. Ростов-на-Дону, проспект Буденновский, д. 2.             </v>
      </c>
      <c r="AC43" s="49" t="s">
        <v>236</v>
      </c>
      <c r="AD43" s="48" t="s">
        <v>94</v>
      </c>
      <c r="AE43" s="48" t="s">
        <v>95</v>
      </c>
      <c r="AF43" s="48" t="s">
        <v>71</v>
      </c>
      <c r="AG43" s="61">
        <v>60401000000</v>
      </c>
      <c r="AH43" s="49" t="s">
        <v>237</v>
      </c>
      <c r="AI43" s="61" t="s">
        <v>167</v>
      </c>
      <c r="AJ43" s="61" t="s">
        <v>168</v>
      </c>
      <c r="AK43" s="61" t="s">
        <v>169</v>
      </c>
      <c r="AL43" s="4">
        <v>2019</v>
      </c>
      <c r="AM43" s="56" t="s">
        <v>79</v>
      </c>
      <c r="AN43" s="56" t="s">
        <v>79</v>
      </c>
      <c r="AO43" s="56" t="s">
        <v>79</v>
      </c>
      <c r="AP43" s="56" t="s">
        <v>79</v>
      </c>
      <c r="AQ43" s="56" t="s">
        <v>79</v>
      </c>
      <c r="AR43" s="56" t="s">
        <v>79</v>
      </c>
      <c r="AS43" s="56" t="s">
        <v>79</v>
      </c>
      <c r="AT43" s="56" t="s">
        <v>79</v>
      </c>
      <c r="AU43" s="56" t="s">
        <v>79</v>
      </c>
      <c r="AV43" s="5" t="s">
        <v>74</v>
      </c>
      <c r="AW43" s="71" t="s">
        <v>245</v>
      </c>
    </row>
    <row r="44" spans="1:49" ht="240">
      <c r="A44" s="82">
        <v>7</v>
      </c>
      <c r="B44" s="5">
        <v>62</v>
      </c>
      <c r="C44" s="21" t="s">
        <v>78</v>
      </c>
      <c r="D44" s="49" t="s">
        <v>207</v>
      </c>
      <c r="E44" s="8" t="s">
        <v>84</v>
      </c>
      <c r="F44" s="83">
        <v>1</v>
      </c>
      <c r="G44" s="22" t="s">
        <v>204</v>
      </c>
      <c r="H44" s="83" t="s">
        <v>202</v>
      </c>
      <c r="I44" s="7" t="s">
        <v>203</v>
      </c>
      <c r="J44" s="4">
        <v>1</v>
      </c>
      <c r="K44" s="4" t="s">
        <v>79</v>
      </c>
      <c r="L44" s="4" t="s">
        <v>79</v>
      </c>
      <c r="M44" s="67" t="s">
        <v>92</v>
      </c>
      <c r="N44" s="4" t="s">
        <v>205</v>
      </c>
      <c r="O44" s="4" t="s">
        <v>79</v>
      </c>
      <c r="P44" s="4" t="s">
        <v>79</v>
      </c>
      <c r="Q44" s="42">
        <v>2449.25</v>
      </c>
      <c r="R44" s="42">
        <f>Q44*1.18</f>
        <v>2890.1149999999998</v>
      </c>
      <c r="S44" s="3" t="s">
        <v>72</v>
      </c>
      <c r="T44" s="43" t="s">
        <v>68</v>
      </c>
      <c r="U44" s="7" t="s">
        <v>73</v>
      </c>
      <c r="V44" s="48" t="s">
        <v>208</v>
      </c>
      <c r="W44" s="48" t="s">
        <v>248</v>
      </c>
      <c r="X44" s="49" t="s">
        <v>79</v>
      </c>
      <c r="Y44" s="49" t="s">
        <v>79</v>
      </c>
      <c r="Z44" s="49" t="s">
        <v>79</v>
      </c>
      <c r="AA44" s="49" t="s">
        <v>79</v>
      </c>
      <c r="AB44" s="63" t="str">
        <f>G44</f>
        <v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имущества АО «НИЦ ЕЭС»</v>
      </c>
      <c r="AC44" s="12" t="s">
        <v>70</v>
      </c>
      <c r="AD44" s="48" t="s">
        <v>94</v>
      </c>
      <c r="AE44" s="48" t="s">
        <v>95</v>
      </c>
      <c r="AF44" s="48" t="s">
        <v>71</v>
      </c>
      <c r="AG44" s="49">
        <v>3401000000</v>
      </c>
      <c r="AH44" s="48" t="s">
        <v>206</v>
      </c>
      <c r="AI44" s="48" t="s">
        <v>248</v>
      </c>
      <c r="AJ44" s="48" t="s">
        <v>248</v>
      </c>
      <c r="AK44" s="48" t="s">
        <v>209</v>
      </c>
      <c r="AL44" s="3" t="s">
        <v>86</v>
      </c>
      <c r="AM44" s="7" t="s">
        <v>79</v>
      </c>
      <c r="AN44" s="7" t="s">
        <v>79</v>
      </c>
      <c r="AO44" s="7" t="s">
        <v>79</v>
      </c>
      <c r="AP44" s="7" t="s">
        <v>79</v>
      </c>
      <c r="AQ44" s="7" t="s">
        <v>79</v>
      </c>
      <c r="AR44" s="7" t="s">
        <v>79</v>
      </c>
      <c r="AS44" s="7" t="s">
        <v>79</v>
      </c>
      <c r="AT44" s="7" t="s">
        <v>79</v>
      </c>
      <c r="AU44" s="7" t="s">
        <v>79</v>
      </c>
      <c r="AV44" s="5" t="s">
        <v>74</v>
      </c>
      <c r="AW44" s="80" t="s">
        <v>210</v>
      </c>
    </row>
    <row r="45" spans="1:49" ht="54.75" customHeight="1">
      <c r="A45" s="7">
        <v>6</v>
      </c>
      <c r="B45" s="5">
        <v>34</v>
      </c>
      <c r="C45" s="66" t="s">
        <v>68</v>
      </c>
      <c r="D45" s="49" t="s">
        <v>80</v>
      </c>
      <c r="E45" s="7" t="s">
        <v>87</v>
      </c>
      <c r="F45" s="7">
        <v>1</v>
      </c>
      <c r="G45" s="49" t="s">
        <v>102</v>
      </c>
      <c r="H45" s="7" t="s">
        <v>77</v>
      </c>
      <c r="I45" s="7" t="s">
        <v>77</v>
      </c>
      <c r="J45" s="4">
        <v>1</v>
      </c>
      <c r="K45" s="4" t="s">
        <v>79</v>
      </c>
      <c r="L45" s="4" t="s">
        <v>79</v>
      </c>
      <c r="M45" s="55" t="s">
        <v>85</v>
      </c>
      <c r="N45" s="7" t="s">
        <v>81</v>
      </c>
      <c r="O45" s="4" t="s">
        <v>79</v>
      </c>
      <c r="P45" s="4" t="s">
        <v>79</v>
      </c>
      <c r="Q45" s="15">
        <f>315000/1000</f>
        <v>315</v>
      </c>
      <c r="R45" s="15">
        <f>Q45*1.18</f>
        <v>371.7</v>
      </c>
      <c r="S45" s="7" t="s">
        <v>72</v>
      </c>
      <c r="T45" s="43" t="s">
        <v>68</v>
      </c>
      <c r="U45" s="7" t="s">
        <v>73</v>
      </c>
      <c r="V45" s="48" t="s">
        <v>248</v>
      </c>
      <c r="W45" s="48" t="s">
        <v>248</v>
      </c>
      <c r="X45" s="44" t="s">
        <v>79</v>
      </c>
      <c r="Y45" s="44" t="s">
        <v>79</v>
      </c>
      <c r="Z45" s="44" t="s">
        <v>79</v>
      </c>
      <c r="AA45" s="44" t="s">
        <v>79</v>
      </c>
      <c r="AB45" s="49" t="s">
        <v>250</v>
      </c>
      <c r="AC45" s="12" t="s">
        <v>70</v>
      </c>
      <c r="AD45" s="48" t="s">
        <v>94</v>
      </c>
      <c r="AE45" s="48" t="s">
        <v>95</v>
      </c>
      <c r="AF45" s="48" t="s">
        <v>71</v>
      </c>
      <c r="AG45" s="11">
        <v>45260000000</v>
      </c>
      <c r="AH45" s="49" t="s">
        <v>82</v>
      </c>
      <c r="AI45" s="48" t="s">
        <v>252</v>
      </c>
      <c r="AJ45" s="48" t="s">
        <v>124</v>
      </c>
      <c r="AK45" s="48" t="s">
        <v>249</v>
      </c>
      <c r="AL45" s="3" t="s">
        <v>83</v>
      </c>
      <c r="AM45" s="5" t="s">
        <v>79</v>
      </c>
      <c r="AN45" s="5" t="s">
        <v>79</v>
      </c>
      <c r="AO45" s="5" t="s">
        <v>79</v>
      </c>
      <c r="AP45" s="5" t="s">
        <v>79</v>
      </c>
      <c r="AQ45" s="5" t="s">
        <v>79</v>
      </c>
      <c r="AR45" s="5" t="s">
        <v>79</v>
      </c>
      <c r="AS45" s="50" t="s">
        <v>79</v>
      </c>
      <c r="AT45" s="5" t="s">
        <v>79</v>
      </c>
      <c r="AU45" s="5" t="s">
        <v>79</v>
      </c>
      <c r="AV45" s="5" t="s">
        <v>74</v>
      </c>
      <c r="AW45" s="24" t="s">
        <v>210</v>
      </c>
    </row>
  </sheetData>
  <autoFilter ref="A10:AW44"/>
  <mergeCells count="51">
    <mergeCell ref="AL7:AL9"/>
    <mergeCell ref="F7:F9"/>
    <mergeCell ref="AQ8:AQ9"/>
    <mergeCell ref="AR8:AR9"/>
    <mergeCell ref="AI8:AI9"/>
    <mergeCell ref="AJ8:AJ9"/>
    <mergeCell ref="AK8:AK9"/>
    <mergeCell ref="AN8:AN9"/>
    <mergeCell ref="AO8:AO9"/>
    <mergeCell ref="AB7:AK7"/>
    <mergeCell ref="AM7:AM9"/>
    <mergeCell ref="AB8:AB9"/>
    <mergeCell ref="AC8:AC9"/>
    <mergeCell ref="AD8:AE8"/>
    <mergeCell ref="X7:AA7"/>
    <mergeCell ref="AF8:AF9"/>
    <mergeCell ref="AV8:AV9"/>
    <mergeCell ref="AW7:AW9"/>
    <mergeCell ref="AN7:AV7"/>
    <mergeCell ref="AT8:AU8"/>
    <mergeCell ref="AP8:AP9"/>
    <mergeCell ref="AS8:AS9"/>
    <mergeCell ref="AG8:AH8"/>
    <mergeCell ref="X8:X9"/>
    <mergeCell ref="Y8:Y9"/>
    <mergeCell ref="Z8:Z9"/>
    <mergeCell ref="AA8:AA9"/>
    <mergeCell ref="A7:A9"/>
    <mergeCell ref="B7:B9"/>
    <mergeCell ref="I7:I9"/>
    <mergeCell ref="T7:W7"/>
    <mergeCell ref="V8:V9"/>
    <mergeCell ref="U8:U9"/>
    <mergeCell ref="W8:W9"/>
    <mergeCell ref="T8:T9"/>
    <mergeCell ref="S7:S9"/>
    <mergeCell ref="Q7:Q9"/>
    <mergeCell ref="P7:P9"/>
    <mergeCell ref="R7:R9"/>
    <mergeCell ref="M7:M9"/>
    <mergeCell ref="N7:N9"/>
    <mergeCell ref="O7:O9"/>
    <mergeCell ref="L7:L9"/>
    <mergeCell ref="G7:G9"/>
    <mergeCell ref="D8:D9"/>
    <mergeCell ref="E7:E9"/>
    <mergeCell ref="H7:H9"/>
    <mergeCell ref="K7:K9"/>
    <mergeCell ref="J7:J9"/>
    <mergeCell ref="C7:D7"/>
    <mergeCell ref="C8:C9"/>
  </mergeCells>
  <pageMargins left="0.25" right="0.25" top="0.75" bottom="0.75" header="0.3" footer="0.3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2018-03-19T11:52:54Z</cp:lastPrinted>
  <dcterms:created xsi:type="dcterms:W3CDTF">2011-11-18T07:59:33Z</dcterms:created>
  <dcterms:modified xsi:type="dcterms:W3CDTF">2018-03-22T12:33:32Z</dcterms:modified>
</cp:coreProperties>
</file>